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Res Std Ded" sheetId="2" r:id="rId1"/>
  </sheets>
  <definedNames>
    <definedName name="_xlnm.Print_Area" localSheetId="0">' 2014 Calculation Res Std Ded'!$A$1:$W$72</definedName>
  </definedNames>
  <calcPr calcId="152511" calcOnSave="0"/>
</workbook>
</file>

<file path=xl/calcChain.xml><?xml version="1.0" encoding="utf-8"?>
<calcChain xmlns="http://schemas.openxmlformats.org/spreadsheetml/2006/main">
  <c r="R14" i="2" l="1"/>
  <c r="R13" i="2"/>
  <c r="O13" i="2"/>
  <c r="I14" i="2"/>
  <c r="I13" i="2"/>
  <c r="W14" i="2"/>
  <c r="W56" i="2" l="1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17" i="2"/>
  <c r="I16" i="2"/>
  <c r="I15" i="2"/>
  <c r="G57" i="2"/>
  <c r="F57" i="2"/>
  <c r="E57" i="2"/>
  <c r="D57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G36" i="2"/>
  <c r="F36" i="2"/>
  <c r="E36" i="2"/>
  <c r="D36" i="2"/>
  <c r="U57" i="2"/>
  <c r="S57" i="2"/>
  <c r="Q57" i="2"/>
  <c r="P57" i="2"/>
  <c r="N57" i="2"/>
  <c r="L57" i="2"/>
  <c r="K57" i="2"/>
  <c r="J57" i="2"/>
  <c r="H57" i="2"/>
  <c r="C57" i="2"/>
  <c r="R57" i="2" l="1"/>
  <c r="I57" i="2"/>
  <c r="O57" i="2"/>
  <c r="V57" i="2"/>
  <c r="W57" i="2"/>
  <c r="B5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B36" i="2"/>
  <c r="C36" i="2" l="1"/>
  <c r="U36" i="2" l="1"/>
  <c r="S36" i="2"/>
  <c r="Q36" i="2"/>
  <c r="P36" i="2"/>
  <c r="N36" i="2"/>
  <c r="L36" i="2"/>
  <c r="K36" i="2"/>
  <c r="J36" i="2"/>
  <c r="H36" i="2"/>
  <c r="O36" i="2" l="1"/>
  <c r="V36" i="2"/>
  <c r="W36" i="2"/>
  <c r="R36" i="2"/>
  <c r="I36" i="2"/>
  <c r="T57" i="2"/>
  <c r="T36" i="2"/>
</calcChain>
</file>

<file path=xl/sharedStrings.xml><?xml version="1.0" encoding="utf-8"?>
<sst xmlns="http://schemas.openxmlformats.org/spreadsheetml/2006/main" count="184" uniqueCount="138">
  <si>
    <t>No Taxable Income</t>
  </si>
  <si>
    <t>TOTAL</t>
  </si>
  <si>
    <t>Deductions</t>
  </si>
  <si>
    <t>[$]</t>
  </si>
  <si>
    <t xml:space="preserve"> 200,001 or more</t>
  </si>
  <si>
    <t>Non-Positive AGI</t>
  </si>
  <si>
    <t xml:space="preserve">Net 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</si>
  <si>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</si>
  <si>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</si>
  <si>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</si>
  <si>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</si>
  <si>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</si>
  <si>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</si>
  <si>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</si>
  <si>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</si>
  <si>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</si>
  <si>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</si>
  <si>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</si>
  <si>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</si>
  <si>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</si>
  <si>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</si>
  <si>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</si>
  <si>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</si>
  <si>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</si>
  <si>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</si>
  <si>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</si>
  <si>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</si>
  <si>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</si>
  <si>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</si>
  <si>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</si>
  <si>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</si>
  <si>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</si>
  <si>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</si>
  <si>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</si>
  <si>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</si>
  <si>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</si>
  <si>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</si>
  <si>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</si>
  <si>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</si>
  <si>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</si>
  <si>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</si>
  <si>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</si>
  <si>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</si>
  <si>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</si>
  <si>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</si>
  <si>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</si>
  <si>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</si>
  <si>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</si>
  <si>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</si>
  <si>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</si>
  <si>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</si>
  <si>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</si>
  <si>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</si>
  <si>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</si>
  <si>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</si>
  <si>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</si>
  <si>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</si>
  <si>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</si>
  <si>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</si>
  <si>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</si>
  <si>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</si>
  <si>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</si>
  <si>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</si>
  <si>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</si>
  <si>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</si>
  <si>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</si>
  <si>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</si>
  <si>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</si>
  <si>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</si>
  <si>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</si>
  <si>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</si>
  <si>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</si>
  <si>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</si>
  <si>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</si>
  <si>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</si>
  <si>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SD</t>
  </si>
  <si>
    <t>NCTI</t>
  </si>
  <si>
    <t>as</t>
  </si>
  <si>
    <t xml:space="preserve"> % </t>
  </si>
  <si>
    <t xml:space="preserve">      Computed NC Taxable Income</t>
  </si>
  <si>
    <t xml:space="preserve">       [includes returns with deficit]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</si>
  <si>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</si>
  <si>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</si>
  <si>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</si>
  <si>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</si>
  <si>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</si>
  <si>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</si>
  <si>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</si>
  <si>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Re-</t>
  </si>
  <si>
    <t>Effec-</t>
  </si>
  <si>
    <t>Federal</t>
  </si>
  <si>
    <t>turns</t>
  </si>
  <si>
    <t>tive</t>
  </si>
  <si>
    <t>Income Level</t>
  </si>
  <si>
    <t xml:space="preserve">       Number of</t>
  </si>
  <si>
    <t xml:space="preserve">    Returns Filed</t>
  </si>
  <si>
    <t xml:space="preserve">         Resident</t>
  </si>
  <si>
    <t xml:space="preserve">     [Combined</t>
  </si>
  <si>
    <t xml:space="preserve">  Filing Statuses]</t>
  </si>
  <si>
    <t>No</t>
  </si>
  <si>
    <t>Gross</t>
  </si>
  <si>
    <t>NCTI Level</t>
  </si>
  <si>
    <t>FAGI Level</t>
  </si>
  <si>
    <t>% of</t>
  </si>
  <si>
    <t>Resi-</t>
  </si>
  <si>
    <t>dent</t>
  </si>
  <si>
    <t>as a</t>
  </si>
  <si>
    <t>$          1 -     3,999</t>
  </si>
  <si>
    <t xml:space="preserve">     4,000 -     9,999</t>
  </si>
  <si>
    <t xml:space="preserve"> 1,000,000 or more</t>
  </si>
  <si>
    <t xml:space="preserve">TABLE 7A.   TAX YEAR 2014 INDIVIDUAL INCOME TAX CALCULATION BY INCOME LEVEL BY DEDUCTION TYPE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</si>
  <si>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</si>
  <si>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</si>
  <si>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</si>
  <si>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</si>
  <si>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</si>
  <si>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</si>
  <si>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</si>
  <si>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</si>
  <si>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Resident returns=returns filed by individuals who reportedly maintained permanent residence in North Carolina for the entire calendar year 2014 </t>
  </si>
  <si>
    <t xml:space="preserve">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</si>
  <si>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</si>
  <si>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 Number of returns filed with no tax liability=count of returns with $0 tax liability after application of tax credits</t>
  </si>
  <si>
    <t xml:space="preserve">   †Net Tax=Computed net tax liability (after application of tax credits) plus consumer use tax liability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</si>
  <si>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</si>
  <si>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</si>
  <si>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</si>
  <si>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</si>
  <si>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</si>
  <si>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           Standard Deduction††:</t>
  </si>
  <si>
    <t>Rate†††</t>
  </si>
  <si>
    <t>Taken</t>
  </si>
  <si>
    <t xml:space="preserve">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</si>
  <si>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allowance provision; increases the allowable child tax credit for certain taxpayers; and either eliminates or allows to sunset other tax credits applicable to the personal income tax.</t>
  </si>
  <si>
    <t xml:space="preserve">                      RESIDENT RETURNS:  STANDARD DEDUCTION</t>
  </si>
  <si>
    <r>
      <t xml:space="preserve">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</si>
  <si>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</si>
  <si>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††Basic standard deduction allowances vary according to filing status: S=$7,500; MFJ/SS=$15,000; MFS=$7,500; and HH=$12,000.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</si>
</sst>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1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7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0" fontId="0" fillId="4" borderId="7" xfId="0" applyFill="1" applyBorder="1"/>
    <xf numFmtId="3" fontId="1" fillId="2" borderId="0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3" fontId="1" fillId="3" borderId="5" xfId="0" applyNumberFormat="1" applyFont="1" applyFill="1" applyBorder="1"/>
    <xf numFmtId="41" fontId="1" fillId="2" borderId="5" xfId="0" applyNumberFormat="1" applyFont="1" applyFill="1" applyBorder="1" applyAlignment="1">
      <alignment horizontal="right"/>
    </xf>
    <xf numFmtId="37" fontId="1" fillId="3" borderId="5" xfId="0" applyNumberFormat="1" applyFont="1" applyFill="1" applyBorder="1"/>
    <xf numFmtId="0" fontId="1" fillId="2" borderId="20" xfId="0" applyFont="1" applyFill="1" applyBorder="1"/>
    <xf numFmtId="10" fontId="3" fillId="2" borderId="0" xfId="0" applyNumberFormat="1" applyFont="1" applyFill="1" applyBorder="1" applyAlignment="1">
      <alignment horizontal="right"/>
    </xf>
    <xf numFmtId="41" fontId="1" fillId="3" borderId="0" xfId="0" applyNumberFormat="1" applyFont="1" applyFill="1" applyBorder="1"/>
    <xf numFmtId="0" fontId="1" fillId="2" borderId="21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3" fontId="1" fillId="2" borderId="17" xfId="0" applyNumberFormat="1" applyFont="1" applyFill="1" applyBorder="1"/>
    <xf numFmtId="41" fontId="1" fillId="3" borderId="17" xfId="0" applyNumberFormat="1" applyFont="1" applyFill="1" applyBorder="1"/>
    <xf numFmtId="3" fontId="1" fillId="5" borderId="5" xfId="0" applyNumberFormat="1" applyFont="1" applyFill="1" applyBorder="1" applyAlignment="1">
      <alignment horizontal="right"/>
    </xf>
    <xf numFmtId="3" fontId="1" fillId="5" borderId="2" xfId="0" applyNumberFormat="1" applyFont="1" applyFill="1" applyBorder="1"/>
    <xf numFmtId="3" fontId="1" fillId="5" borderId="17" xfId="0" applyNumberFormat="1" applyFont="1" applyFill="1" applyBorder="1"/>
    <xf numFmtId="3" fontId="1" fillId="5" borderId="5" xfId="0" applyNumberFormat="1" applyFont="1" applyFill="1" applyBorder="1"/>
    <xf numFmtId="0" fontId="3" fillId="2" borderId="0" xfId="0" applyFont="1" applyFill="1" applyAlignment="1"/>
    <xf numFmtId="0" fontId="4" fillId="2" borderId="0" xfId="0" applyFont="1" applyFill="1" applyAlignment="1"/>
    <xf numFmtId="3" fontId="3" fillId="2" borderId="0" xfId="0" applyNumberFormat="1" applyFont="1" applyFill="1" applyBorder="1" applyAlignment="1"/>
    <xf numFmtId="4" fontId="3" fillId="3" borderId="0" xfId="0" applyNumberFormat="1" applyFont="1" applyFill="1" applyBorder="1" applyAlignment="1"/>
    <xf numFmtId="3" fontId="4" fillId="2" borderId="0" xfId="0" applyNumberFormat="1" applyFont="1" applyFill="1" applyAlignment="1"/>
    <xf numFmtId="0" fontId="3" fillId="2" borderId="0" xfId="0" applyFont="1" applyFill="1" applyBorder="1" applyAlignment="1"/>
    <xf numFmtId="0" fontId="3" fillId="2" borderId="0" xfId="0" quotePrefix="1" applyFont="1" applyFill="1" applyAlignment="1"/>
    <xf numFmtId="37" fontId="3" fillId="2" borderId="0" xfId="0" applyNumberFormat="1" applyFont="1" applyFill="1" applyBorder="1" applyAlignment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zoomScaleNormal="100" workbookViewId="0">
      <selection activeCell="D45" sqref="D45"/>
    </sheetView>
  </sheetViews>
  <sheetFormatPr defaultRowHeight="10.5" customHeight="1" x14ac:dyDescent="0.2"/>
  <cols>
    <col min="1" max="1" width="12.5703125" style="11" customWidth="1"/>
    <col min="2" max="2" width="7.28515625" style="11" customWidth="1"/>
    <col min="3" max="3" width="6.42578125" style="11" customWidth="1"/>
    <col min="4" max="4" width="6.5703125" style="11" customWidth="1"/>
    <col min="5" max="5" width="9" style="11" customWidth="1"/>
    <col min="6" max="6" width="6.5703125" style="11" customWidth="1"/>
    <col min="7" max="7" width="9" style="11" customWidth="1"/>
    <col min="8" max="8" width="10.7109375" style="11" customWidth="1"/>
    <col min="9" max="9" width="6.7109375" style="11" customWidth="1"/>
    <col min="10" max="10" width="9.28515625" style="11" customWidth="1"/>
    <col min="11" max="11" width="10.140625" style="11" customWidth="1"/>
    <col min="12" max="12" width="6.5703125" style="11" customWidth="1"/>
    <col min="13" max="13" width="5.42578125" style="11" customWidth="1"/>
    <col min="14" max="14" width="9.85546875" style="11" customWidth="1"/>
    <col min="15" max="15" width="5.28515625" style="11" customWidth="1"/>
    <col min="16" max="17" width="10.42578125" style="11" customWidth="1"/>
    <col min="18" max="18" width="6" style="11" customWidth="1"/>
    <col min="19" max="19" width="9.5703125" style="11" customWidth="1"/>
    <col min="20" max="20" width="8.140625" style="11" customWidth="1"/>
    <col min="21" max="21" width="9.7109375" style="11" customWidth="1"/>
    <col min="22" max="22" width="7.140625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39" t="s">
        <v>110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6"/>
      <c r="M1" s="26"/>
      <c r="N1" s="25"/>
      <c r="O1" s="25"/>
      <c r="P1" s="26"/>
      <c r="Q1" s="26"/>
      <c r="R1" s="26"/>
      <c r="S1" s="26"/>
      <c r="T1" s="26"/>
      <c r="U1" s="3"/>
      <c r="V1" s="3"/>
      <c r="W1" s="3"/>
    </row>
    <row r="2" spans="1:23" ht="10.5" customHeight="1" x14ac:dyDescent="0.2">
      <c r="A2" s="39"/>
      <c r="B2" s="25"/>
      <c r="C2" s="25"/>
      <c r="D2" s="25"/>
      <c r="E2" s="25"/>
      <c r="F2" s="25"/>
      <c r="G2" s="25"/>
      <c r="H2" s="25"/>
      <c r="I2" s="25"/>
      <c r="J2" s="25"/>
      <c r="K2" s="26"/>
      <c r="L2" s="26"/>
      <c r="M2" s="26"/>
      <c r="N2" s="25"/>
      <c r="O2" s="25"/>
      <c r="P2" s="26"/>
      <c r="Q2" s="26"/>
      <c r="R2" s="26"/>
      <c r="S2" s="26"/>
      <c r="T2" s="26"/>
      <c r="U2" s="3"/>
      <c r="V2" s="3"/>
      <c r="W2" s="3"/>
    </row>
    <row r="3" spans="1:23" ht="11.25" customHeight="1" thickBot="1" x14ac:dyDescent="0.25">
      <c r="J3" s="1" t="s">
        <v>134</v>
      </c>
      <c r="K3" s="9"/>
      <c r="L3" s="1"/>
      <c r="M3" s="9"/>
      <c r="N3" s="1"/>
      <c r="O3" s="5"/>
      <c r="P3" s="41"/>
      <c r="Q3" s="41"/>
      <c r="R3" s="41"/>
      <c r="S3" s="9"/>
      <c r="T3" s="4"/>
      <c r="U3" s="2"/>
      <c r="V3" s="2"/>
      <c r="W3" s="2"/>
    </row>
    <row r="4" spans="1:23" ht="10.5" customHeight="1" x14ac:dyDescent="0.2">
      <c r="A4" s="80"/>
      <c r="B4" s="50" t="s">
        <v>94</v>
      </c>
      <c r="C4" s="51"/>
      <c r="D4" s="56" t="s">
        <v>111</v>
      </c>
      <c r="E4" s="68"/>
      <c r="F4" s="68"/>
      <c r="G4" s="51"/>
      <c r="H4" s="51"/>
      <c r="I4" s="68"/>
      <c r="J4" s="50" t="s">
        <v>81</v>
      </c>
      <c r="K4" s="51"/>
      <c r="L4" s="56" t="s">
        <v>129</v>
      </c>
      <c r="M4" s="56"/>
      <c r="N4" s="56"/>
      <c r="O4" s="56"/>
      <c r="P4" s="50" t="s">
        <v>79</v>
      </c>
      <c r="Q4" s="68"/>
      <c r="R4" s="15"/>
      <c r="S4" s="14"/>
      <c r="T4" s="14"/>
      <c r="U4" s="16"/>
      <c r="V4" s="15"/>
      <c r="W4" s="40"/>
    </row>
    <row r="5" spans="1:23" ht="10.5" customHeight="1" x14ac:dyDescent="0.2">
      <c r="A5" s="2"/>
      <c r="B5" s="73" t="s">
        <v>95</v>
      </c>
      <c r="C5" s="65"/>
      <c r="D5" s="64" t="s">
        <v>112</v>
      </c>
      <c r="E5" s="10"/>
      <c r="F5" s="10"/>
      <c r="G5" s="65"/>
      <c r="H5" s="65" t="s">
        <v>82</v>
      </c>
      <c r="I5" s="6"/>
      <c r="J5" s="73" t="s">
        <v>83</v>
      </c>
      <c r="K5" s="65"/>
      <c r="L5" s="53"/>
      <c r="M5" s="57" t="s">
        <v>106</v>
      </c>
      <c r="N5" s="66"/>
      <c r="O5" s="57"/>
      <c r="P5" s="52" t="s">
        <v>80</v>
      </c>
      <c r="Q5" s="74"/>
      <c r="R5" s="17" t="s">
        <v>76</v>
      </c>
      <c r="S5" s="7"/>
      <c r="T5" s="7"/>
      <c r="U5" s="18" t="s">
        <v>84</v>
      </c>
      <c r="V5" s="17" t="s">
        <v>68</v>
      </c>
      <c r="W5" s="29"/>
    </row>
    <row r="6" spans="1:23" ht="10.5" customHeight="1" x14ac:dyDescent="0.2">
      <c r="A6" s="2"/>
      <c r="B6" s="73" t="s">
        <v>96</v>
      </c>
      <c r="C6" s="65"/>
      <c r="D6" s="96" t="s">
        <v>113</v>
      </c>
      <c r="E6" s="97"/>
      <c r="F6" s="96" t="s">
        <v>114</v>
      </c>
      <c r="G6" s="97"/>
      <c r="H6" s="65" t="s">
        <v>85</v>
      </c>
      <c r="I6" s="6" t="s">
        <v>68</v>
      </c>
      <c r="J6" s="73" t="s">
        <v>86</v>
      </c>
      <c r="K6" s="65"/>
      <c r="L6" s="73"/>
      <c r="M6" s="6" t="s">
        <v>103</v>
      </c>
      <c r="N6" s="6"/>
      <c r="O6" s="17"/>
      <c r="P6" s="57"/>
      <c r="Q6" s="57"/>
      <c r="R6" s="65" t="s">
        <v>77</v>
      </c>
      <c r="S6" s="7"/>
      <c r="T6" s="19"/>
      <c r="U6" s="18" t="s">
        <v>7</v>
      </c>
      <c r="V6" s="17" t="s">
        <v>69</v>
      </c>
      <c r="W6" s="6"/>
    </row>
    <row r="7" spans="1:23" ht="10.5" customHeight="1" x14ac:dyDescent="0.2">
      <c r="A7" s="2"/>
      <c r="B7" s="73" t="s">
        <v>97</v>
      </c>
      <c r="C7" s="65"/>
      <c r="D7" s="53"/>
      <c r="E7" s="57" t="s">
        <v>115</v>
      </c>
      <c r="F7" s="53"/>
      <c r="G7" s="57" t="s">
        <v>115</v>
      </c>
      <c r="H7" s="65" t="s">
        <v>17</v>
      </c>
      <c r="I7" s="6" t="s">
        <v>69</v>
      </c>
      <c r="J7" s="6" t="s">
        <v>87</v>
      </c>
      <c r="K7" s="65"/>
      <c r="L7" s="17"/>
      <c r="M7" s="17" t="s">
        <v>104</v>
      </c>
      <c r="N7" s="67"/>
      <c r="O7" s="17" t="s">
        <v>68</v>
      </c>
      <c r="P7" s="7"/>
      <c r="Q7" s="7"/>
      <c r="R7" s="17" t="s">
        <v>78</v>
      </c>
      <c r="S7" s="7" t="s">
        <v>9</v>
      </c>
      <c r="T7" s="7"/>
      <c r="U7" s="18" t="s">
        <v>70</v>
      </c>
      <c r="V7" s="17" t="s">
        <v>6</v>
      </c>
      <c r="W7" s="19" t="s">
        <v>89</v>
      </c>
    </row>
    <row r="8" spans="1:23" ht="10.5" customHeight="1" x14ac:dyDescent="0.2">
      <c r="A8" s="2"/>
      <c r="B8" s="52" t="s">
        <v>98</v>
      </c>
      <c r="C8" s="88"/>
      <c r="D8" s="6" t="s">
        <v>25</v>
      </c>
      <c r="E8" s="17" t="s">
        <v>116</v>
      </c>
      <c r="F8" s="6" t="s">
        <v>25</v>
      </c>
      <c r="G8" s="17" t="s">
        <v>117</v>
      </c>
      <c r="H8" s="65" t="s">
        <v>18</v>
      </c>
      <c r="I8" s="6" t="s">
        <v>90</v>
      </c>
      <c r="J8" s="83"/>
      <c r="K8" s="69"/>
      <c r="L8" s="6" t="s">
        <v>25</v>
      </c>
      <c r="M8" s="22" t="s">
        <v>105</v>
      </c>
      <c r="N8" s="6"/>
      <c r="O8" s="17" t="s">
        <v>69</v>
      </c>
      <c r="P8" s="6" t="s">
        <v>19</v>
      </c>
      <c r="Q8" s="6" t="s">
        <v>20</v>
      </c>
      <c r="R8" s="7" t="s">
        <v>26</v>
      </c>
      <c r="S8" s="7" t="s">
        <v>100</v>
      </c>
      <c r="T8" s="19" t="s">
        <v>8</v>
      </c>
      <c r="U8" s="18" t="s">
        <v>71</v>
      </c>
      <c r="V8" s="17" t="s">
        <v>7</v>
      </c>
      <c r="W8" s="19" t="s">
        <v>92</v>
      </c>
    </row>
    <row r="9" spans="1:23" ht="10.5" customHeight="1" x14ac:dyDescent="0.2">
      <c r="A9" s="2"/>
      <c r="B9" s="17"/>
      <c r="C9" s="65" t="s">
        <v>99</v>
      </c>
      <c r="D9" s="21" t="s">
        <v>26</v>
      </c>
      <c r="E9" s="17" t="s">
        <v>118</v>
      </c>
      <c r="F9" s="21" t="s">
        <v>26</v>
      </c>
      <c r="G9" s="17" t="s">
        <v>118</v>
      </c>
      <c r="H9" s="65" t="s">
        <v>21</v>
      </c>
      <c r="I9" s="10" t="s">
        <v>85</v>
      </c>
      <c r="J9" s="6"/>
      <c r="K9" s="84"/>
      <c r="L9" s="21" t="s">
        <v>26</v>
      </c>
      <c r="M9" s="17" t="s">
        <v>88</v>
      </c>
      <c r="N9" s="6" t="s">
        <v>66</v>
      </c>
      <c r="O9" s="17" t="s">
        <v>75</v>
      </c>
      <c r="P9" s="20" t="s">
        <v>22</v>
      </c>
      <c r="Q9" s="7" t="s">
        <v>22</v>
      </c>
      <c r="R9" s="7" t="s">
        <v>90</v>
      </c>
      <c r="S9" s="7" t="s">
        <v>28</v>
      </c>
      <c r="T9" s="7" t="s">
        <v>10</v>
      </c>
      <c r="U9" s="18" t="s">
        <v>72</v>
      </c>
      <c r="V9" s="17" t="s">
        <v>11</v>
      </c>
      <c r="W9" s="19" t="s">
        <v>7</v>
      </c>
    </row>
    <row r="10" spans="1:23" ht="10.5" customHeight="1" x14ac:dyDescent="0.2">
      <c r="A10" s="2"/>
      <c r="B10" s="17" t="s">
        <v>7</v>
      </c>
      <c r="C10" s="65" t="s">
        <v>7</v>
      </c>
      <c r="D10" s="10" t="s">
        <v>27</v>
      </c>
      <c r="E10" s="17" t="s">
        <v>62</v>
      </c>
      <c r="F10" s="10" t="s">
        <v>27</v>
      </c>
      <c r="G10" s="17" t="s">
        <v>62</v>
      </c>
      <c r="H10" s="65" t="s">
        <v>23</v>
      </c>
      <c r="I10" s="10" t="s">
        <v>67</v>
      </c>
      <c r="J10" s="67" t="s">
        <v>12</v>
      </c>
      <c r="K10" s="22" t="s">
        <v>2</v>
      </c>
      <c r="L10" s="10" t="s">
        <v>27</v>
      </c>
      <c r="M10" s="22" t="s">
        <v>91</v>
      </c>
      <c r="N10" s="67" t="s">
        <v>62</v>
      </c>
      <c r="O10" s="17" t="s">
        <v>67</v>
      </c>
      <c r="P10" s="6" t="s">
        <v>24</v>
      </c>
      <c r="Q10" s="6" t="s">
        <v>24</v>
      </c>
      <c r="R10" s="6" t="s">
        <v>85</v>
      </c>
      <c r="S10" s="7" t="s">
        <v>70</v>
      </c>
      <c r="T10" s="7" t="s">
        <v>131</v>
      </c>
      <c r="U10" s="18" t="s">
        <v>73</v>
      </c>
      <c r="V10" s="17" t="s">
        <v>13</v>
      </c>
      <c r="W10" s="19" t="s">
        <v>130</v>
      </c>
    </row>
    <row r="11" spans="1:23" ht="10.5" customHeight="1" thickBot="1" x14ac:dyDescent="0.25">
      <c r="A11" s="85" t="s">
        <v>93</v>
      </c>
      <c r="B11" s="23" t="s">
        <v>70</v>
      </c>
      <c r="C11" s="89" t="s">
        <v>70</v>
      </c>
      <c r="D11" s="23" t="s">
        <v>74</v>
      </c>
      <c r="E11" s="98" t="s">
        <v>3</v>
      </c>
      <c r="F11" s="23" t="s">
        <v>74</v>
      </c>
      <c r="G11" s="23" t="s">
        <v>3</v>
      </c>
      <c r="H11" s="65" t="s">
        <v>3</v>
      </c>
      <c r="I11" s="10" t="s">
        <v>3</v>
      </c>
      <c r="J11" s="6" t="s">
        <v>3</v>
      </c>
      <c r="K11" s="17" t="s">
        <v>3</v>
      </c>
      <c r="L11" s="23" t="s">
        <v>74</v>
      </c>
      <c r="M11" s="18" t="s">
        <v>14</v>
      </c>
      <c r="N11" s="6" t="s">
        <v>3</v>
      </c>
      <c r="O11" s="17" t="s">
        <v>3</v>
      </c>
      <c r="P11" s="6" t="s">
        <v>3</v>
      </c>
      <c r="Q11" s="7" t="s">
        <v>3</v>
      </c>
      <c r="R11" s="18" t="s">
        <v>14</v>
      </c>
      <c r="S11" s="7" t="s">
        <v>3</v>
      </c>
      <c r="T11" s="7" t="s">
        <v>3</v>
      </c>
      <c r="U11" s="18" t="s">
        <v>3</v>
      </c>
      <c r="V11" s="18" t="s">
        <v>3</v>
      </c>
      <c r="W11" s="18" t="s">
        <v>14</v>
      </c>
    </row>
    <row r="12" spans="1:23" ht="11.25" customHeight="1" thickBot="1" x14ac:dyDescent="0.25">
      <c r="A12" s="42" t="s">
        <v>101</v>
      </c>
      <c r="B12" s="46"/>
      <c r="C12" s="46"/>
      <c r="D12" s="46"/>
      <c r="E12" s="46"/>
      <c r="F12" s="46"/>
      <c r="G12" s="46"/>
      <c r="H12" s="46"/>
      <c r="I12" s="46"/>
      <c r="J12" s="42"/>
      <c r="K12" s="45" t="s">
        <v>16</v>
      </c>
      <c r="L12" s="45"/>
      <c r="M12" s="45"/>
      <c r="N12" s="43"/>
      <c r="O12" s="45"/>
      <c r="P12" s="43"/>
      <c r="Q12" s="44"/>
      <c r="R12" s="44"/>
      <c r="S12" s="44"/>
      <c r="T12" s="44"/>
      <c r="U12" s="43"/>
      <c r="V12" s="43"/>
      <c r="W12" s="43"/>
    </row>
    <row r="13" spans="1:23" ht="10.5" customHeight="1" x14ac:dyDescent="0.2">
      <c r="A13" s="2" t="s">
        <v>0</v>
      </c>
      <c r="B13" s="91">
        <v>0</v>
      </c>
      <c r="C13" s="101">
        <v>676879</v>
      </c>
      <c r="D13" s="33">
        <v>1764</v>
      </c>
      <c r="E13" s="33">
        <v>194874</v>
      </c>
      <c r="F13" s="33">
        <v>408361</v>
      </c>
      <c r="G13" s="86">
        <v>69754586.849999994</v>
      </c>
      <c r="H13" s="33">
        <v>4730465147.6100006</v>
      </c>
      <c r="I13" s="33">
        <f>H13/L13</f>
        <v>6988.6422057856735</v>
      </c>
      <c r="J13" s="33">
        <v>174052527</v>
      </c>
      <c r="K13" s="33">
        <v>3494578185.4099998</v>
      </c>
      <c r="L13" s="33">
        <v>676879</v>
      </c>
      <c r="M13" s="70">
        <v>0.9364316268877243</v>
      </c>
      <c r="N13" s="33">
        <v>6791136000</v>
      </c>
      <c r="O13" s="33">
        <f>N13/L13</f>
        <v>10033.013285978735</v>
      </c>
      <c r="P13" s="55">
        <v>-5381196510.7999992</v>
      </c>
      <c r="Q13" s="55">
        <v>-5381197512</v>
      </c>
      <c r="R13" s="70">
        <f>P13/H13</f>
        <v>-1.1375618132434124</v>
      </c>
      <c r="S13" s="13">
        <v>0</v>
      </c>
      <c r="T13" s="58">
        <v>0</v>
      </c>
      <c r="U13" s="58">
        <v>0</v>
      </c>
      <c r="V13" s="35">
        <v>0</v>
      </c>
      <c r="W13" s="35">
        <v>0</v>
      </c>
    </row>
    <row r="14" spans="1:23" ht="10.5" customHeight="1" x14ac:dyDescent="0.2">
      <c r="A14" s="2" t="s">
        <v>63</v>
      </c>
      <c r="B14" s="59">
        <v>112104</v>
      </c>
      <c r="C14" s="102">
        <v>50628</v>
      </c>
      <c r="D14" s="59">
        <v>32248</v>
      </c>
      <c r="E14" s="59">
        <v>1655350.4300000002</v>
      </c>
      <c r="F14" s="59">
        <v>116721</v>
      </c>
      <c r="G14" s="82">
        <v>24988656.539999999</v>
      </c>
      <c r="H14" s="59">
        <v>2014217178.78</v>
      </c>
      <c r="I14" s="49">
        <f>H14/L14</f>
        <v>12377.51136088784</v>
      </c>
      <c r="J14" s="49">
        <v>5127339</v>
      </c>
      <c r="K14" s="49">
        <v>247300228</v>
      </c>
      <c r="L14" s="49">
        <v>162732</v>
      </c>
      <c r="M14" s="71">
        <v>0.97175478616044242</v>
      </c>
      <c r="N14" s="49">
        <v>1605943500</v>
      </c>
      <c r="O14" s="49">
        <f t="shared" ref="O14:O36" si="0">N14/L14</f>
        <v>9868.6398495686153</v>
      </c>
      <c r="P14" s="49">
        <v>166100789.78</v>
      </c>
      <c r="Q14" s="49">
        <v>166100790</v>
      </c>
      <c r="R14" s="71">
        <f>P14/H14</f>
        <v>8.2464190818095556E-2</v>
      </c>
      <c r="S14" s="60">
        <v>9634015</v>
      </c>
      <c r="T14" s="59">
        <v>3167203</v>
      </c>
      <c r="U14" s="59">
        <v>6466812</v>
      </c>
      <c r="V14" s="28">
        <f t="shared" ref="V14:V36" si="1">U14/L14</f>
        <v>39.739031044908195</v>
      </c>
      <c r="W14" s="27">
        <f>U14/Q14</f>
        <v>3.8933059860823058E-2</v>
      </c>
    </row>
    <row r="15" spans="1:23" ht="10.5" customHeight="1" x14ac:dyDescent="0.2">
      <c r="A15" s="2" t="s">
        <v>64</v>
      </c>
      <c r="B15" s="59">
        <v>128500</v>
      </c>
      <c r="C15" s="102">
        <v>30103</v>
      </c>
      <c r="D15" s="59">
        <v>45713</v>
      </c>
      <c r="E15" s="59">
        <v>5163495.93</v>
      </c>
      <c r="F15" s="59">
        <v>103379</v>
      </c>
      <c r="G15" s="82">
        <v>24604544</v>
      </c>
      <c r="H15" s="59">
        <v>2284619707.6400003</v>
      </c>
      <c r="I15" s="49">
        <f>H15/L15</f>
        <v>14404.643718214664</v>
      </c>
      <c r="J15" s="49">
        <v>4202094</v>
      </c>
      <c r="K15" s="49">
        <v>233313243.5</v>
      </c>
      <c r="L15" s="49">
        <v>158603</v>
      </c>
      <c r="M15" s="71">
        <v>0.97359794725728033</v>
      </c>
      <c r="N15" s="49">
        <v>1583274000</v>
      </c>
      <c r="O15" s="49">
        <f t="shared" si="0"/>
        <v>9982.6232795092146</v>
      </c>
      <c r="P15" s="49">
        <v>472234558.13999999</v>
      </c>
      <c r="Q15" s="49">
        <v>472234559</v>
      </c>
      <c r="R15" s="71">
        <f t="shared" ref="R15:R36" si="2">P15/H15</f>
        <v>0.20670160401785892</v>
      </c>
      <c r="S15" s="60">
        <v>27389826</v>
      </c>
      <c r="T15" s="59">
        <v>8006118</v>
      </c>
      <c r="U15" s="59">
        <v>19383708</v>
      </c>
      <c r="V15" s="28">
        <f t="shared" si="1"/>
        <v>122.21526705043411</v>
      </c>
      <c r="W15" s="27">
        <f t="shared" ref="W15:W35" si="3">U15/Q15</f>
        <v>4.1046779890583994E-2</v>
      </c>
    </row>
    <row r="16" spans="1:23" ht="10.5" customHeight="1" x14ac:dyDescent="0.2">
      <c r="A16" s="2" t="s">
        <v>65</v>
      </c>
      <c r="B16" s="59">
        <v>136507</v>
      </c>
      <c r="C16" s="102">
        <v>10883</v>
      </c>
      <c r="D16" s="59">
        <v>53404</v>
      </c>
      <c r="E16" s="59">
        <v>8445560.2699999996</v>
      </c>
      <c r="F16" s="59">
        <v>89505</v>
      </c>
      <c r="G16" s="82">
        <v>23542448.390000001</v>
      </c>
      <c r="H16" s="59">
        <v>2439386325.5900002</v>
      </c>
      <c r="I16" s="49">
        <f>H16/L16</f>
        <v>16550.555163783163</v>
      </c>
      <c r="J16" s="49">
        <v>5083337</v>
      </c>
      <c r="K16" s="49">
        <v>220738926.69999999</v>
      </c>
      <c r="L16" s="49">
        <v>147390</v>
      </c>
      <c r="M16" s="71">
        <v>0.97087826310346415</v>
      </c>
      <c r="N16" s="49">
        <v>1489759500</v>
      </c>
      <c r="O16" s="49">
        <f t="shared" si="0"/>
        <v>10107.602279666191</v>
      </c>
      <c r="P16" s="49">
        <v>733971235.88999999</v>
      </c>
      <c r="Q16" s="49">
        <v>733971236</v>
      </c>
      <c r="R16" s="71">
        <f t="shared" si="2"/>
        <v>0.30088355755313939</v>
      </c>
      <c r="S16" s="60">
        <v>42570586</v>
      </c>
      <c r="T16" s="59">
        <v>9699657</v>
      </c>
      <c r="U16" s="59">
        <v>32870929</v>
      </c>
      <c r="V16" s="28">
        <f t="shared" si="1"/>
        <v>223.02007598887306</v>
      </c>
      <c r="W16" s="27">
        <f t="shared" si="3"/>
        <v>4.4785037052868924E-2</v>
      </c>
    </row>
    <row r="17" spans="1:23" ht="10.5" customHeight="1" x14ac:dyDescent="0.2">
      <c r="A17" s="2" t="s">
        <v>46</v>
      </c>
      <c r="B17" s="59">
        <v>259050</v>
      </c>
      <c r="C17" s="102">
        <v>3890</v>
      </c>
      <c r="D17" s="59">
        <v>108100</v>
      </c>
      <c r="E17" s="59">
        <v>22657426.440000001</v>
      </c>
      <c r="F17" s="59">
        <v>150532</v>
      </c>
      <c r="G17" s="82">
        <v>42858266.469999999</v>
      </c>
      <c r="H17" s="59">
        <v>5214468330.25</v>
      </c>
      <c r="I17" s="49">
        <f>H17/L17</f>
        <v>19831.400054194874</v>
      </c>
      <c r="J17" s="49">
        <v>8953945</v>
      </c>
      <c r="K17" s="49">
        <v>428180538.86000001</v>
      </c>
      <c r="L17" s="49">
        <v>262940</v>
      </c>
      <c r="M17" s="71">
        <v>0.96515473529271412</v>
      </c>
      <c r="N17" s="49">
        <v>2702857500</v>
      </c>
      <c r="O17" s="49">
        <f t="shared" si="0"/>
        <v>10279.369818209478</v>
      </c>
      <c r="P17" s="49">
        <v>2092384236.3900001</v>
      </c>
      <c r="Q17" s="49">
        <v>2092384236</v>
      </c>
      <c r="R17" s="71">
        <f t="shared" si="2"/>
        <v>0.4012651154196738</v>
      </c>
      <c r="S17" s="60">
        <v>121358423</v>
      </c>
      <c r="T17" s="59">
        <v>19044252</v>
      </c>
      <c r="U17" s="59">
        <v>102314171</v>
      </c>
      <c r="V17" s="28">
        <f t="shared" si="1"/>
        <v>389.11603787936411</v>
      </c>
      <c r="W17" s="27">
        <f t="shared" si="3"/>
        <v>4.8898366389718874E-2</v>
      </c>
    </row>
    <row r="18" spans="1:23" ht="10.5" customHeight="1" x14ac:dyDescent="0.2">
      <c r="A18" s="2" t="s">
        <v>45</v>
      </c>
      <c r="B18" s="59">
        <v>38320</v>
      </c>
      <c r="C18" s="102">
        <v>159</v>
      </c>
      <c r="D18" s="59">
        <v>16505</v>
      </c>
      <c r="E18" s="59">
        <v>4058866.46</v>
      </c>
      <c r="F18" s="59">
        <v>21401</v>
      </c>
      <c r="G18" s="82">
        <v>6212448</v>
      </c>
      <c r="H18" s="59">
        <v>860112770</v>
      </c>
      <c r="I18" s="49">
        <f t="shared" ref="I18:I36" si="4">H18/L18</f>
        <v>22352.783856129317</v>
      </c>
      <c r="J18" s="49">
        <v>1299250</v>
      </c>
      <c r="K18" s="49">
        <v>65469092</v>
      </c>
      <c r="L18" s="49">
        <v>38479</v>
      </c>
      <c r="M18" s="71">
        <v>0.96245622811405707</v>
      </c>
      <c r="N18" s="49">
        <v>399130500</v>
      </c>
      <c r="O18" s="49">
        <f t="shared" si="0"/>
        <v>10372.683801554094</v>
      </c>
      <c r="P18" s="49">
        <v>396812428</v>
      </c>
      <c r="Q18" s="49">
        <v>396812428</v>
      </c>
      <c r="R18" s="71">
        <f t="shared" si="2"/>
        <v>0.46134930423135095</v>
      </c>
      <c r="S18" s="60">
        <v>23015121</v>
      </c>
      <c r="T18" s="59">
        <v>2851587</v>
      </c>
      <c r="U18" s="59">
        <v>20163534</v>
      </c>
      <c r="V18" s="28">
        <f t="shared" si="1"/>
        <v>524.01398165232979</v>
      </c>
      <c r="W18" s="27">
        <f t="shared" si="3"/>
        <v>5.0813766347056047E-2</v>
      </c>
    </row>
    <row r="19" spans="1:23" ht="10.5" customHeight="1" x14ac:dyDescent="0.2">
      <c r="A19" s="2" t="s">
        <v>44</v>
      </c>
      <c r="B19" s="59">
        <v>126232</v>
      </c>
      <c r="C19" s="102">
        <v>346</v>
      </c>
      <c r="D19" s="59">
        <v>55288</v>
      </c>
      <c r="E19" s="59">
        <v>14457408.09</v>
      </c>
      <c r="F19" s="59">
        <v>69250</v>
      </c>
      <c r="G19" s="82">
        <v>20524201.710000001</v>
      </c>
      <c r="H19" s="59">
        <v>3016735223.6199999</v>
      </c>
      <c r="I19" s="49">
        <f t="shared" si="4"/>
        <v>23833.0138224652</v>
      </c>
      <c r="J19" s="49">
        <v>4740591</v>
      </c>
      <c r="K19" s="49">
        <v>224837926</v>
      </c>
      <c r="L19" s="49">
        <v>126578</v>
      </c>
      <c r="M19" s="71">
        <v>0.96107209293496831</v>
      </c>
      <c r="N19" s="49">
        <v>1318390500</v>
      </c>
      <c r="O19" s="49">
        <f t="shared" si="0"/>
        <v>10415.63699853055</v>
      </c>
      <c r="P19" s="49">
        <v>1478247388.6199999</v>
      </c>
      <c r="Q19" s="49">
        <v>1478247389</v>
      </c>
      <c r="R19" s="71">
        <f t="shared" si="2"/>
        <v>0.49001562253320441</v>
      </c>
      <c r="S19" s="60">
        <v>85738419</v>
      </c>
      <c r="T19" s="59">
        <v>9460311</v>
      </c>
      <c r="U19" s="59">
        <v>76278108</v>
      </c>
      <c r="V19" s="28">
        <f t="shared" si="1"/>
        <v>602.61742166885244</v>
      </c>
      <c r="W19" s="27">
        <f t="shared" si="3"/>
        <v>5.1600367142606872E-2</v>
      </c>
    </row>
    <row r="20" spans="1:23" ht="10.5" customHeight="1" x14ac:dyDescent="0.2">
      <c r="A20" s="2" t="s">
        <v>43</v>
      </c>
      <c r="B20" s="59">
        <v>127754</v>
      </c>
      <c r="C20" s="102">
        <v>314</v>
      </c>
      <c r="D20" s="59">
        <v>56861</v>
      </c>
      <c r="E20" s="59">
        <v>15804704</v>
      </c>
      <c r="F20" s="59">
        <v>68885</v>
      </c>
      <c r="G20" s="82">
        <v>21030920.289999999</v>
      </c>
      <c r="H20" s="59">
        <v>3360732851.8800001</v>
      </c>
      <c r="I20" s="49">
        <f t="shared" si="4"/>
        <v>26241.784457319551</v>
      </c>
      <c r="J20" s="49">
        <v>5520393</v>
      </c>
      <c r="K20" s="49">
        <v>247008105</v>
      </c>
      <c r="L20" s="49">
        <v>128068</v>
      </c>
      <c r="M20" s="71">
        <v>0.95651654343117487</v>
      </c>
      <c r="N20" s="49">
        <v>1343739000</v>
      </c>
      <c r="O20" s="49">
        <f t="shared" si="0"/>
        <v>10492.386856982228</v>
      </c>
      <c r="P20" s="49">
        <v>1775506139.8800001</v>
      </c>
      <c r="Q20" s="49">
        <v>1775506140</v>
      </c>
      <c r="R20" s="71">
        <f t="shared" si="2"/>
        <v>0.52830921651114837</v>
      </c>
      <c r="S20" s="60">
        <v>102979600</v>
      </c>
      <c r="T20" s="59">
        <v>9794716</v>
      </c>
      <c r="U20" s="59">
        <v>93184884</v>
      </c>
      <c r="V20" s="28">
        <f t="shared" si="1"/>
        <v>727.62035793484711</v>
      </c>
      <c r="W20" s="27">
        <f t="shared" si="3"/>
        <v>5.2483560546853415E-2</v>
      </c>
    </row>
    <row r="21" spans="1:23" ht="10.5" customHeight="1" x14ac:dyDescent="0.2">
      <c r="A21" s="2" t="s">
        <v>42</v>
      </c>
      <c r="B21" s="59">
        <v>106671</v>
      </c>
      <c r="C21" s="102">
        <v>255</v>
      </c>
      <c r="D21" s="59">
        <v>48133</v>
      </c>
      <c r="E21" s="59">
        <v>14324272.560000001</v>
      </c>
      <c r="F21" s="59">
        <v>56723</v>
      </c>
      <c r="G21" s="82">
        <v>17581518.75</v>
      </c>
      <c r="H21" s="59">
        <v>3063111815.2900004</v>
      </c>
      <c r="I21" s="49">
        <f t="shared" si="4"/>
        <v>28647.025188354568</v>
      </c>
      <c r="J21" s="49">
        <v>4417607</v>
      </c>
      <c r="K21" s="49">
        <v>226705816</v>
      </c>
      <c r="L21" s="49">
        <v>106926</v>
      </c>
      <c r="M21" s="71">
        <v>0.95355556744609127</v>
      </c>
      <c r="N21" s="49">
        <v>1131084000</v>
      </c>
      <c r="O21" s="49">
        <f t="shared" si="0"/>
        <v>10578.194265192749</v>
      </c>
      <c r="P21" s="49">
        <v>1709739606.29</v>
      </c>
      <c r="Q21" s="49">
        <v>1709739606</v>
      </c>
      <c r="R21" s="71">
        <f t="shared" si="2"/>
        <v>0.55817081105416</v>
      </c>
      <c r="S21" s="60">
        <v>99165019</v>
      </c>
      <c r="T21" s="59">
        <v>8303740</v>
      </c>
      <c r="U21" s="59">
        <v>90861279</v>
      </c>
      <c r="V21" s="28">
        <f t="shared" si="1"/>
        <v>849.75851523483527</v>
      </c>
      <c r="W21" s="27">
        <f t="shared" si="3"/>
        <v>5.314334339635108E-2</v>
      </c>
    </row>
    <row r="22" spans="1:23" ht="10.5" customHeight="1" x14ac:dyDescent="0.2">
      <c r="A22" s="2" t="s">
        <v>41</v>
      </c>
      <c r="B22" s="59">
        <v>149179</v>
      </c>
      <c r="C22" s="102">
        <v>372</v>
      </c>
      <c r="D22" s="59">
        <v>68763</v>
      </c>
      <c r="E22" s="59">
        <v>21584439</v>
      </c>
      <c r="F22" s="59">
        <v>77800</v>
      </c>
      <c r="G22" s="82">
        <v>24463910.280000001</v>
      </c>
      <c r="H22" s="59">
        <v>4695659031.1300001</v>
      </c>
      <c r="I22" s="49">
        <f t="shared" si="4"/>
        <v>31398.379356406844</v>
      </c>
      <c r="J22" s="49">
        <v>6709367</v>
      </c>
      <c r="K22" s="49">
        <v>350339062.48000002</v>
      </c>
      <c r="L22" s="49">
        <v>149551</v>
      </c>
      <c r="M22" s="71">
        <v>0.94812152104175385</v>
      </c>
      <c r="N22" s="49">
        <v>1589611500</v>
      </c>
      <c r="O22" s="49">
        <f t="shared" si="0"/>
        <v>10629.226818944708</v>
      </c>
      <c r="P22" s="49">
        <v>2762417835.6499996</v>
      </c>
      <c r="Q22" s="49">
        <v>2762417835</v>
      </c>
      <c r="R22" s="71">
        <f t="shared" si="2"/>
        <v>0.58829182811964731</v>
      </c>
      <c r="S22" s="60">
        <v>160220405</v>
      </c>
      <c r="T22" s="59">
        <v>11833919</v>
      </c>
      <c r="U22" s="59">
        <v>148386486</v>
      </c>
      <c r="V22" s="28">
        <f t="shared" si="1"/>
        <v>992.21326504001979</v>
      </c>
      <c r="W22" s="27">
        <f t="shared" si="3"/>
        <v>5.3716162746972711E-2</v>
      </c>
    </row>
    <row r="23" spans="1:23" ht="10.5" customHeight="1" x14ac:dyDescent="0.2">
      <c r="A23" s="2" t="s">
        <v>40</v>
      </c>
      <c r="B23" s="59">
        <v>58429</v>
      </c>
      <c r="C23" s="102">
        <v>126</v>
      </c>
      <c r="D23" s="59">
        <v>27698</v>
      </c>
      <c r="E23" s="59">
        <v>9046631</v>
      </c>
      <c r="F23" s="59">
        <v>29649</v>
      </c>
      <c r="G23" s="82">
        <v>9211991</v>
      </c>
      <c r="H23" s="59">
        <v>1981010941</v>
      </c>
      <c r="I23" s="49">
        <f t="shared" si="4"/>
        <v>33831.627375971308</v>
      </c>
      <c r="J23" s="49">
        <v>2822194</v>
      </c>
      <c r="K23" s="49">
        <v>151276986</v>
      </c>
      <c r="L23" s="49">
        <v>58555</v>
      </c>
      <c r="M23" s="71">
        <v>0.94337038827130659</v>
      </c>
      <c r="N23" s="49">
        <v>625048500</v>
      </c>
      <c r="O23" s="49">
        <f t="shared" si="0"/>
        <v>10674.55383827171</v>
      </c>
      <c r="P23" s="49">
        <v>1207507649</v>
      </c>
      <c r="Q23" s="49">
        <v>1207507649</v>
      </c>
      <c r="R23" s="71">
        <f t="shared" si="2"/>
        <v>0.60954113074734406</v>
      </c>
      <c r="S23" s="60">
        <v>70035461</v>
      </c>
      <c r="T23" s="59">
        <v>4208078</v>
      </c>
      <c r="U23" s="59">
        <v>65827383</v>
      </c>
      <c r="V23" s="28">
        <f t="shared" si="1"/>
        <v>1124.197472461788</v>
      </c>
      <c r="W23" s="27">
        <f t="shared" si="3"/>
        <v>5.4515085725970421E-2</v>
      </c>
    </row>
    <row r="24" spans="1:23" ht="10.5" customHeight="1" x14ac:dyDescent="0.2">
      <c r="A24" s="2" t="s">
        <v>39</v>
      </c>
      <c r="B24" s="59">
        <v>160911</v>
      </c>
      <c r="C24" s="102">
        <v>377</v>
      </c>
      <c r="D24" s="59">
        <v>77567</v>
      </c>
      <c r="E24" s="59">
        <v>26322471.859999999</v>
      </c>
      <c r="F24" s="59">
        <v>80379</v>
      </c>
      <c r="G24" s="82">
        <v>24954296.340000004</v>
      </c>
      <c r="H24" s="59">
        <v>5889435248.9300003</v>
      </c>
      <c r="I24" s="49">
        <f t="shared" si="4"/>
        <v>36515.024359716779</v>
      </c>
      <c r="J24" s="49">
        <v>7798148</v>
      </c>
      <c r="K24" s="49">
        <v>453783854.5</v>
      </c>
      <c r="L24" s="49">
        <v>161288</v>
      </c>
      <c r="M24" s="71">
        <v>0.93493243987409647</v>
      </c>
      <c r="N24" s="49">
        <v>1719951000</v>
      </c>
      <c r="O24" s="49">
        <f t="shared" si="0"/>
        <v>10663.849759436536</v>
      </c>
      <c r="P24" s="49">
        <v>3723498542.4300003</v>
      </c>
      <c r="Q24" s="49">
        <v>3723498543</v>
      </c>
      <c r="R24" s="71">
        <f t="shared" si="2"/>
        <v>0.63223354787820951</v>
      </c>
      <c r="S24" s="60">
        <v>215963209</v>
      </c>
      <c r="T24" s="59">
        <v>11601202</v>
      </c>
      <c r="U24" s="59">
        <v>204362007</v>
      </c>
      <c r="V24" s="28">
        <f t="shared" si="1"/>
        <v>1267.062689102723</v>
      </c>
      <c r="W24" s="27">
        <f t="shared" si="3"/>
        <v>5.488440632914731E-2</v>
      </c>
    </row>
    <row r="25" spans="1:23" ht="10.5" customHeight="1" x14ac:dyDescent="0.2">
      <c r="A25" s="2" t="s">
        <v>38</v>
      </c>
      <c r="B25" s="59">
        <v>181426</v>
      </c>
      <c r="C25" s="102">
        <v>396</v>
      </c>
      <c r="D25" s="59">
        <v>90704</v>
      </c>
      <c r="E25" s="59">
        <v>33012483.27</v>
      </c>
      <c r="F25" s="59">
        <v>87655</v>
      </c>
      <c r="G25" s="82">
        <v>28034460</v>
      </c>
      <c r="H25" s="59">
        <v>7550024386.1100006</v>
      </c>
      <c r="I25" s="49">
        <f t="shared" si="4"/>
        <v>41524.262114100609</v>
      </c>
      <c r="J25" s="49">
        <v>11986893</v>
      </c>
      <c r="K25" s="49">
        <v>614590159.12</v>
      </c>
      <c r="L25" s="49">
        <v>181822</v>
      </c>
      <c r="M25" s="71">
        <v>0.91687593920506694</v>
      </c>
      <c r="N25" s="49">
        <v>1961622000</v>
      </c>
      <c r="O25" s="49">
        <f t="shared" si="0"/>
        <v>10788.694437416814</v>
      </c>
      <c r="P25" s="49">
        <v>4985799119.9899998</v>
      </c>
      <c r="Q25" s="49">
        <v>4985799120</v>
      </c>
      <c r="R25" s="71">
        <f t="shared" si="2"/>
        <v>0.66036861141303327</v>
      </c>
      <c r="S25" s="60">
        <v>289176752</v>
      </c>
      <c r="T25" s="59">
        <v>12503582</v>
      </c>
      <c r="U25" s="59">
        <v>276673170</v>
      </c>
      <c r="V25" s="28">
        <f t="shared" si="1"/>
        <v>1521.6704799199217</v>
      </c>
      <c r="W25" s="27">
        <f t="shared" si="3"/>
        <v>5.5492241733156707E-2</v>
      </c>
    </row>
    <row r="26" spans="1:23" ht="10.5" customHeight="1" x14ac:dyDescent="0.2">
      <c r="A26" s="2" t="s">
        <v>37</v>
      </c>
      <c r="B26" s="59">
        <v>271722</v>
      </c>
      <c r="C26" s="102">
        <v>679</v>
      </c>
      <c r="D26" s="59">
        <v>140263</v>
      </c>
      <c r="E26" s="59">
        <v>58408019.590000004</v>
      </c>
      <c r="F26" s="59">
        <v>127853</v>
      </c>
      <c r="G26" s="82">
        <v>43292414.829999998</v>
      </c>
      <c r="H26" s="59">
        <v>13558534537.6</v>
      </c>
      <c r="I26" s="49">
        <f t="shared" si="4"/>
        <v>49774.173140333551</v>
      </c>
      <c r="J26" s="49">
        <v>26047542</v>
      </c>
      <c r="K26" s="49">
        <v>1083206794.98</v>
      </c>
      <c r="L26" s="49">
        <v>272401</v>
      </c>
      <c r="M26" s="71">
        <v>0.88712051637779987</v>
      </c>
      <c r="N26" s="49">
        <v>3048837000</v>
      </c>
      <c r="O26" s="49">
        <f t="shared" si="0"/>
        <v>11192.458911678004</v>
      </c>
      <c r="P26" s="49">
        <v>9452538284.6200008</v>
      </c>
      <c r="Q26" s="49">
        <v>9452538285</v>
      </c>
      <c r="R26" s="71">
        <f t="shared" si="2"/>
        <v>0.69716518834735342</v>
      </c>
      <c r="S26" s="60">
        <v>548247321</v>
      </c>
      <c r="T26" s="59">
        <v>21034801</v>
      </c>
      <c r="U26" s="59">
        <v>527212520</v>
      </c>
      <c r="V26" s="28">
        <f t="shared" si="1"/>
        <v>1935.4279903524584</v>
      </c>
      <c r="W26" s="27">
        <f t="shared" si="3"/>
        <v>5.5774703482198061E-2</v>
      </c>
    </row>
    <row r="27" spans="1:23" ht="10.5" customHeight="1" x14ac:dyDescent="0.2">
      <c r="A27" s="2" t="s">
        <v>36</v>
      </c>
      <c r="B27" s="59">
        <v>194344</v>
      </c>
      <c r="C27" s="102">
        <v>487</v>
      </c>
      <c r="D27" s="59">
        <v>101698</v>
      </c>
      <c r="E27" s="59">
        <v>49846950.119999997</v>
      </c>
      <c r="F27" s="59">
        <v>90695</v>
      </c>
      <c r="G27" s="82">
        <v>33755731.939999998</v>
      </c>
      <c r="H27" s="59">
        <v>11866191747.709999</v>
      </c>
      <c r="I27" s="49">
        <f t="shared" si="4"/>
        <v>60905.049749321202</v>
      </c>
      <c r="J27" s="49">
        <v>25134170</v>
      </c>
      <c r="K27" s="49">
        <v>849153214</v>
      </c>
      <c r="L27" s="49">
        <v>194831</v>
      </c>
      <c r="M27" s="71">
        <v>0.85142617413002719</v>
      </c>
      <c r="N27" s="49">
        <v>2328199500</v>
      </c>
      <c r="O27" s="49">
        <f t="shared" si="0"/>
        <v>11949.841144376409</v>
      </c>
      <c r="P27" s="49">
        <v>8713973203.7099991</v>
      </c>
      <c r="Q27" s="49">
        <v>8713973203</v>
      </c>
      <c r="R27" s="71">
        <f t="shared" si="2"/>
        <v>0.73435297431390889</v>
      </c>
      <c r="S27" s="60">
        <v>505410529</v>
      </c>
      <c r="T27" s="59">
        <v>18438576</v>
      </c>
      <c r="U27" s="59">
        <v>486971953</v>
      </c>
      <c r="V27" s="28">
        <f t="shared" si="1"/>
        <v>2499.4582638286515</v>
      </c>
      <c r="W27" s="27">
        <f t="shared" si="3"/>
        <v>5.5884031503832018E-2</v>
      </c>
    </row>
    <row r="28" spans="1:23" ht="10.5" customHeight="1" x14ac:dyDescent="0.2">
      <c r="A28" s="2" t="s">
        <v>35</v>
      </c>
      <c r="B28" s="59">
        <v>144970</v>
      </c>
      <c r="C28" s="102">
        <v>377</v>
      </c>
      <c r="D28" s="59">
        <v>77399</v>
      </c>
      <c r="E28" s="59">
        <v>43519120.010000005</v>
      </c>
      <c r="F28" s="59">
        <v>66524</v>
      </c>
      <c r="G28" s="82">
        <v>26162641.919999998</v>
      </c>
      <c r="H28" s="59">
        <v>10412308798.630001</v>
      </c>
      <c r="I28" s="49">
        <f t="shared" si="4"/>
        <v>71637.590033712433</v>
      </c>
      <c r="J28" s="49">
        <v>25815648</v>
      </c>
      <c r="K28" s="49">
        <v>630385852</v>
      </c>
      <c r="L28" s="49">
        <v>145347</v>
      </c>
      <c r="M28" s="71">
        <v>0.82769283334756982</v>
      </c>
      <c r="N28" s="49">
        <v>1846461000</v>
      </c>
      <c r="O28" s="49">
        <f t="shared" si="0"/>
        <v>12703.812256186919</v>
      </c>
      <c r="P28" s="49">
        <v>7961277594.6300001</v>
      </c>
      <c r="Q28" s="49">
        <v>7961277595</v>
      </c>
      <c r="R28" s="71">
        <f t="shared" si="2"/>
        <v>0.76460252462715139</v>
      </c>
      <c r="S28" s="60">
        <v>461754274</v>
      </c>
      <c r="T28" s="59">
        <v>16497877</v>
      </c>
      <c r="U28" s="59">
        <v>445256397</v>
      </c>
      <c r="V28" s="28">
        <f t="shared" si="1"/>
        <v>3063.4027327705421</v>
      </c>
      <c r="W28" s="27">
        <f t="shared" si="3"/>
        <v>5.5927756781102421E-2</v>
      </c>
    </row>
    <row r="29" spans="1:23" ht="10.5" customHeight="1" x14ac:dyDescent="0.2">
      <c r="A29" s="2" t="s">
        <v>34</v>
      </c>
      <c r="B29" s="59">
        <v>156943</v>
      </c>
      <c r="C29" s="102">
        <v>419</v>
      </c>
      <c r="D29" s="59">
        <v>86695</v>
      </c>
      <c r="E29" s="59">
        <v>54458224.5</v>
      </c>
      <c r="F29" s="59">
        <v>69470</v>
      </c>
      <c r="G29" s="82">
        <v>29460463.490000002</v>
      </c>
      <c r="H29" s="59">
        <v>13282633393</v>
      </c>
      <c r="I29" s="49">
        <f t="shared" si="4"/>
        <v>84408.137879538903</v>
      </c>
      <c r="J29" s="49">
        <v>33249864</v>
      </c>
      <c r="K29" s="49">
        <v>660192624</v>
      </c>
      <c r="L29" s="49">
        <v>157362</v>
      </c>
      <c r="M29" s="71">
        <v>0.79608438306268026</v>
      </c>
      <c r="N29" s="49">
        <v>2106718500</v>
      </c>
      <c r="O29" s="49">
        <f t="shared" si="0"/>
        <v>13387.720669539025</v>
      </c>
      <c r="P29" s="49">
        <v>10548972133</v>
      </c>
      <c r="Q29" s="49">
        <v>10548972133</v>
      </c>
      <c r="R29" s="71">
        <f t="shared" si="2"/>
        <v>0.79419282463666807</v>
      </c>
      <c r="S29" s="60">
        <v>611840493</v>
      </c>
      <c r="T29" s="59">
        <v>22076005</v>
      </c>
      <c r="U29" s="59">
        <v>589764488</v>
      </c>
      <c r="V29" s="28">
        <f t="shared" si="1"/>
        <v>3747.8202361434146</v>
      </c>
      <c r="W29" s="27">
        <f t="shared" si="3"/>
        <v>5.5907294148124564E-2</v>
      </c>
    </row>
    <row r="30" spans="1:23" ht="10.5" customHeight="1" x14ac:dyDescent="0.2">
      <c r="A30" s="2" t="s">
        <v>33</v>
      </c>
      <c r="B30" s="59">
        <v>40784</v>
      </c>
      <c r="C30" s="102">
        <v>88</v>
      </c>
      <c r="D30" s="59">
        <v>23124</v>
      </c>
      <c r="E30" s="59">
        <v>15783006</v>
      </c>
      <c r="F30" s="59">
        <v>17488</v>
      </c>
      <c r="G30" s="82">
        <v>7884413</v>
      </c>
      <c r="H30" s="59">
        <v>3883144124.4499998</v>
      </c>
      <c r="I30" s="49">
        <f t="shared" si="4"/>
        <v>95007.440899637892</v>
      </c>
      <c r="J30" s="49">
        <v>10958287</v>
      </c>
      <c r="K30" s="49">
        <v>166812681.66</v>
      </c>
      <c r="L30" s="49">
        <v>40872</v>
      </c>
      <c r="M30" s="71">
        <v>0.77061729326143524</v>
      </c>
      <c r="N30" s="49">
        <v>561864000</v>
      </c>
      <c r="O30" s="49">
        <f t="shared" si="0"/>
        <v>13746.917204932472</v>
      </c>
      <c r="P30" s="49">
        <v>3165425729.79</v>
      </c>
      <c r="Q30" s="49">
        <v>3165425730</v>
      </c>
      <c r="R30" s="71">
        <f t="shared" si="2"/>
        <v>0.81517080704243605</v>
      </c>
      <c r="S30" s="60">
        <v>183594604</v>
      </c>
      <c r="T30" s="59">
        <v>6533149</v>
      </c>
      <c r="U30" s="59">
        <v>177061455</v>
      </c>
      <c r="V30" s="28">
        <f t="shared" si="1"/>
        <v>4332.0966676453318</v>
      </c>
      <c r="W30" s="27">
        <f t="shared" si="3"/>
        <v>5.5936063614419412E-2</v>
      </c>
    </row>
    <row r="31" spans="1:23" ht="10.5" customHeight="1" x14ac:dyDescent="0.2">
      <c r="A31" s="2" t="s">
        <v>32</v>
      </c>
      <c r="B31" s="59">
        <v>117390</v>
      </c>
      <c r="C31" s="102">
        <v>249</v>
      </c>
      <c r="D31" s="59">
        <v>73312</v>
      </c>
      <c r="E31" s="59">
        <v>55974252.909999996</v>
      </c>
      <c r="F31" s="59">
        <v>43537</v>
      </c>
      <c r="G31" s="82">
        <v>21965196</v>
      </c>
      <c r="H31" s="59">
        <v>12561973343.82</v>
      </c>
      <c r="I31" s="49">
        <f t="shared" si="4"/>
        <v>106784.08813250708</v>
      </c>
      <c r="J31" s="49">
        <v>41012138</v>
      </c>
      <c r="K31" s="49">
        <v>483353995</v>
      </c>
      <c r="L31" s="49">
        <v>117639</v>
      </c>
      <c r="M31" s="71">
        <v>0.73117658027223564</v>
      </c>
      <c r="N31" s="49">
        <v>1642350000</v>
      </c>
      <c r="O31" s="49">
        <f t="shared" si="0"/>
        <v>13960.931323795679</v>
      </c>
      <c r="P31" s="49">
        <v>10477281486.82</v>
      </c>
      <c r="Q31" s="49">
        <v>10477281486</v>
      </c>
      <c r="R31" s="71">
        <f t="shared" si="2"/>
        <v>0.83404742233228935</v>
      </c>
      <c r="S31" s="60">
        <v>607682489</v>
      </c>
      <c r="T31" s="59">
        <v>15779943</v>
      </c>
      <c r="U31" s="59">
        <v>591902546</v>
      </c>
      <c r="V31" s="28">
        <f t="shared" si="1"/>
        <v>5031.516299866541</v>
      </c>
      <c r="W31" s="27">
        <f t="shared" si="3"/>
        <v>5.6493905102283894E-2</v>
      </c>
    </row>
    <row r="32" spans="1:23" ht="10.5" customHeight="1" x14ac:dyDescent="0.2">
      <c r="A32" s="1" t="s">
        <v>31</v>
      </c>
      <c r="B32" s="59">
        <v>66102</v>
      </c>
      <c r="C32" s="102">
        <v>134</v>
      </c>
      <c r="D32" s="59">
        <v>43032</v>
      </c>
      <c r="E32" s="59">
        <v>39593460</v>
      </c>
      <c r="F32" s="59">
        <v>22764</v>
      </c>
      <c r="G32" s="82">
        <v>14448167</v>
      </c>
      <c r="H32" s="59">
        <v>8411378484</v>
      </c>
      <c r="I32" s="49">
        <f t="shared" si="4"/>
        <v>126991.03937435836</v>
      </c>
      <c r="J32" s="49">
        <v>37897224</v>
      </c>
      <c r="K32" s="49">
        <v>288837238</v>
      </c>
      <c r="L32" s="49">
        <v>66236</v>
      </c>
      <c r="M32" s="71">
        <v>0.65793211685357544</v>
      </c>
      <c r="N32" s="49">
        <v>938655000</v>
      </c>
      <c r="O32" s="49">
        <f t="shared" si="0"/>
        <v>14171.372063530407</v>
      </c>
      <c r="P32" s="49">
        <v>7221783470</v>
      </c>
      <c r="Q32" s="49">
        <v>7221783470</v>
      </c>
      <c r="R32" s="71">
        <f t="shared" si="2"/>
        <v>0.85857312017728959</v>
      </c>
      <c r="S32" s="60">
        <v>418863650</v>
      </c>
      <c r="T32" s="59">
        <v>10372545</v>
      </c>
      <c r="U32" s="59">
        <v>408491105</v>
      </c>
      <c r="V32" s="28">
        <f t="shared" si="1"/>
        <v>6167.2067304788934</v>
      </c>
      <c r="W32" s="27">
        <f t="shared" si="3"/>
        <v>5.6563743110952067E-2</v>
      </c>
    </row>
    <row r="33" spans="1:23" ht="10.5" customHeight="1" x14ac:dyDescent="0.2">
      <c r="A33" s="2" t="s">
        <v>30</v>
      </c>
      <c r="B33" s="59">
        <v>61826</v>
      </c>
      <c r="C33" s="102">
        <v>143</v>
      </c>
      <c r="D33" s="59">
        <v>41893</v>
      </c>
      <c r="E33" s="59">
        <v>51301528.020000003</v>
      </c>
      <c r="F33" s="59">
        <v>19690</v>
      </c>
      <c r="G33" s="82">
        <v>17453161.009999998</v>
      </c>
      <c r="H33" s="59">
        <v>9596318606</v>
      </c>
      <c r="I33" s="49">
        <f t="shared" si="4"/>
        <v>154856.76073520631</v>
      </c>
      <c r="J33" s="49">
        <v>63128965</v>
      </c>
      <c r="K33" s="49">
        <v>298816635</v>
      </c>
      <c r="L33" s="49">
        <v>61969</v>
      </c>
      <c r="M33" s="71">
        <v>0.56466353820219595</v>
      </c>
      <c r="N33" s="49">
        <v>882924000</v>
      </c>
      <c r="O33" s="49">
        <f t="shared" si="0"/>
        <v>14247.833594216463</v>
      </c>
      <c r="P33" s="49">
        <v>8477706936</v>
      </c>
      <c r="Q33" s="49">
        <v>8477706936</v>
      </c>
      <c r="R33" s="71">
        <f t="shared" si="2"/>
        <v>0.88343325019444441</v>
      </c>
      <c r="S33" s="60">
        <v>491707050</v>
      </c>
      <c r="T33" s="59">
        <v>13724950</v>
      </c>
      <c r="U33" s="59">
        <v>477982100</v>
      </c>
      <c r="V33" s="28">
        <f t="shared" si="1"/>
        <v>7713.2453323435911</v>
      </c>
      <c r="W33" s="27">
        <f t="shared" si="3"/>
        <v>5.6381059596467276E-2</v>
      </c>
    </row>
    <row r="34" spans="1:23" ht="10.5" customHeight="1" x14ac:dyDescent="0.2">
      <c r="A34" s="2" t="s">
        <v>29</v>
      </c>
      <c r="B34" s="59">
        <v>24974</v>
      </c>
      <c r="C34" s="102">
        <v>63</v>
      </c>
      <c r="D34" s="59">
        <v>17240</v>
      </c>
      <c r="E34" s="59">
        <v>29841910</v>
      </c>
      <c r="F34" s="59">
        <v>7613</v>
      </c>
      <c r="G34" s="82">
        <v>10135226.33</v>
      </c>
      <c r="H34" s="59">
        <v>4881708770</v>
      </c>
      <c r="I34" s="49">
        <f t="shared" si="4"/>
        <v>194979.78072452769</v>
      </c>
      <c r="J34" s="49">
        <v>47445191</v>
      </c>
      <c r="K34" s="49">
        <v>133660812.48999999</v>
      </c>
      <c r="L34" s="49">
        <v>25037</v>
      </c>
      <c r="M34" s="71">
        <v>0.45958845017163208</v>
      </c>
      <c r="N34" s="49">
        <v>357844500</v>
      </c>
      <c r="O34" s="49">
        <f t="shared" si="0"/>
        <v>14292.626912169988</v>
      </c>
      <c r="P34" s="49">
        <v>4437648648.5100002</v>
      </c>
      <c r="Q34" s="49">
        <v>4437648649</v>
      </c>
      <c r="R34" s="71">
        <f t="shared" si="2"/>
        <v>0.90903592524426646</v>
      </c>
      <c r="S34" s="60">
        <v>257383660</v>
      </c>
      <c r="T34" s="59">
        <v>7938340</v>
      </c>
      <c r="U34" s="59">
        <v>249445320</v>
      </c>
      <c r="V34" s="28">
        <f t="shared" si="1"/>
        <v>9963.0674601589653</v>
      </c>
      <c r="W34" s="27">
        <f t="shared" si="3"/>
        <v>5.6211146877572463E-2</v>
      </c>
    </row>
    <row r="35" spans="1:23" ht="10.5" customHeight="1" x14ac:dyDescent="0.2">
      <c r="A35" s="8" t="s">
        <v>4</v>
      </c>
      <c r="B35" s="59">
        <v>30997</v>
      </c>
      <c r="C35" s="103">
        <v>127</v>
      </c>
      <c r="D35" s="99">
        <v>19621</v>
      </c>
      <c r="E35" s="99">
        <v>87654164</v>
      </c>
      <c r="F35" s="99">
        <v>11276</v>
      </c>
      <c r="G35" s="82">
        <v>44918620.25</v>
      </c>
      <c r="H35" s="59">
        <v>11361948354</v>
      </c>
      <c r="I35" s="49">
        <f t="shared" si="4"/>
        <v>365054.24604806578</v>
      </c>
      <c r="J35" s="49">
        <v>261456695</v>
      </c>
      <c r="K35" s="49">
        <v>268246154</v>
      </c>
      <c r="L35" s="49">
        <v>31124</v>
      </c>
      <c r="M35" s="71">
        <v>0.28500526532667919</v>
      </c>
      <c r="N35" s="49">
        <v>441354000</v>
      </c>
      <c r="O35" s="49">
        <f t="shared" si="0"/>
        <v>14180.503791286466</v>
      </c>
      <c r="P35" s="49">
        <v>10913804895</v>
      </c>
      <c r="Q35" s="49">
        <v>10913804895</v>
      </c>
      <c r="R35" s="76">
        <f t="shared" si="2"/>
        <v>0.96055751663030309</v>
      </c>
      <c r="S35" s="60">
        <v>633000714</v>
      </c>
      <c r="T35" s="59">
        <v>44085422</v>
      </c>
      <c r="U35" s="59">
        <v>588915292</v>
      </c>
      <c r="V35" s="28">
        <f t="shared" si="1"/>
        <v>18921.581159234032</v>
      </c>
      <c r="W35" s="27">
        <f t="shared" si="3"/>
        <v>5.3960584568430663E-2</v>
      </c>
    </row>
    <row r="36" spans="1:23" ht="10.5" customHeight="1" thickBot="1" x14ac:dyDescent="0.25">
      <c r="A36" s="24" t="s">
        <v>1</v>
      </c>
      <c r="B36" s="30">
        <f>SUM(B13:B35)</f>
        <v>2695135</v>
      </c>
      <c r="C36" s="30">
        <f t="shared" ref="C36:U36" si="5">SUM(C13:C35)</f>
        <v>777494</v>
      </c>
      <c r="D36" s="30">
        <f t="shared" si="5"/>
        <v>1307025</v>
      </c>
      <c r="E36" s="30">
        <f t="shared" si="5"/>
        <v>663108618.46000004</v>
      </c>
      <c r="F36" s="30">
        <f t="shared" si="5"/>
        <v>1837150</v>
      </c>
      <c r="G36" s="30">
        <f t="shared" si="5"/>
        <v>587238284.38999999</v>
      </c>
      <c r="H36" s="30">
        <f t="shared" si="5"/>
        <v>146916119117.04001</v>
      </c>
      <c r="I36" s="78">
        <f t="shared" si="4"/>
        <v>42306.885969402436</v>
      </c>
      <c r="J36" s="30">
        <f t="shared" si="5"/>
        <v>814859409</v>
      </c>
      <c r="K36" s="30">
        <f t="shared" si="5"/>
        <v>11820788124.699999</v>
      </c>
      <c r="L36" s="30">
        <f t="shared" si="5"/>
        <v>3472629</v>
      </c>
      <c r="M36" s="72">
        <v>0.87187054665821739</v>
      </c>
      <c r="N36" s="30">
        <f t="shared" si="5"/>
        <v>38416755000</v>
      </c>
      <c r="O36" s="30">
        <f t="shared" si="0"/>
        <v>11062.72941912309</v>
      </c>
      <c r="P36" s="30">
        <f t="shared" si="5"/>
        <v>97493435401.339996</v>
      </c>
      <c r="Q36" s="30">
        <f t="shared" si="5"/>
        <v>97493434401</v>
      </c>
      <c r="R36" s="72">
        <f t="shared" si="2"/>
        <v>0.66359931086712365</v>
      </c>
      <c r="S36" s="30">
        <f t="shared" si="5"/>
        <v>5966731620</v>
      </c>
      <c r="T36" s="30">
        <f t="shared" si="5"/>
        <v>286955973</v>
      </c>
      <c r="U36" s="30">
        <f t="shared" si="5"/>
        <v>5679775647</v>
      </c>
      <c r="V36" s="31">
        <f t="shared" si="1"/>
        <v>1635.5837744256585</v>
      </c>
      <c r="W36" s="32">
        <f>U36/SUM(Q14:Q35)</f>
        <v>5.5210653407764577E-2</v>
      </c>
    </row>
    <row r="37" spans="1:23" ht="11.25" customHeight="1" thickBot="1" x14ac:dyDescent="0.25">
      <c r="A37" s="42" t="s">
        <v>102</v>
      </c>
      <c r="B37" s="81"/>
      <c r="C37" s="81"/>
      <c r="D37" s="81"/>
      <c r="E37" s="81"/>
      <c r="F37" s="81"/>
      <c r="G37" s="81"/>
      <c r="H37" s="44"/>
      <c r="I37" s="44"/>
      <c r="J37" s="44"/>
      <c r="K37" s="45" t="s">
        <v>15</v>
      </c>
      <c r="L37" s="44"/>
      <c r="M37" s="45"/>
      <c r="N37" s="45"/>
      <c r="O37" s="45"/>
      <c r="P37" s="47"/>
      <c r="Q37" s="47"/>
      <c r="R37" s="47"/>
      <c r="S37" s="47"/>
      <c r="T37" s="44"/>
      <c r="U37" s="48"/>
      <c r="V37" s="48"/>
      <c r="W37" s="42"/>
    </row>
    <row r="38" spans="1:23" ht="10.5" customHeight="1" x14ac:dyDescent="0.2">
      <c r="A38" s="2" t="s">
        <v>5</v>
      </c>
      <c r="B38" s="90">
        <v>234</v>
      </c>
      <c r="C38" s="104">
        <v>43059</v>
      </c>
      <c r="D38" s="90">
        <v>341</v>
      </c>
      <c r="E38" s="90">
        <v>306950</v>
      </c>
      <c r="F38" s="90">
        <v>10810</v>
      </c>
      <c r="G38" s="87">
        <v>11461432</v>
      </c>
      <c r="H38" s="92">
        <v>-2045652172</v>
      </c>
      <c r="I38" s="61">
        <f t="shared" ref="I38:I57" si="6">H38/L38</f>
        <v>-47251.337906820962</v>
      </c>
      <c r="J38" s="36">
        <v>194943297</v>
      </c>
      <c r="K38" s="36">
        <v>68558879</v>
      </c>
      <c r="L38" s="36">
        <v>43293</v>
      </c>
      <c r="M38" s="70">
        <v>0.71398179299426079</v>
      </c>
      <c r="N38" s="33">
        <v>445326000</v>
      </c>
      <c r="O38" s="49">
        <f t="shared" ref="O38:O57" si="7">N38/L38</f>
        <v>10286.328043794609</v>
      </c>
      <c r="P38" s="61">
        <v>-2364593754</v>
      </c>
      <c r="Q38" s="61">
        <v>-2364593754</v>
      </c>
      <c r="R38" s="75">
        <f t="shared" ref="R38:R57" si="8">P38/H38</f>
        <v>1.1559119318354969</v>
      </c>
      <c r="S38" s="36">
        <v>599731</v>
      </c>
      <c r="T38" s="36">
        <v>26753</v>
      </c>
      <c r="U38" s="36">
        <v>572978</v>
      </c>
      <c r="V38" s="62">
        <f t="shared" ref="V38:V57" si="9">U38/L38</f>
        <v>13.234887857159356</v>
      </c>
      <c r="W38" s="37">
        <f t="shared" ref="W38:W57" si="10">U38/H38</f>
        <v>-2.8009551567107762E-4</v>
      </c>
    </row>
    <row r="39" spans="1:23" ht="10.5" customHeight="1" x14ac:dyDescent="0.2">
      <c r="A39" s="12" t="s">
        <v>107</v>
      </c>
      <c r="B39" s="36">
        <v>222</v>
      </c>
      <c r="C39" s="102">
        <v>193364</v>
      </c>
      <c r="D39" s="36">
        <v>537</v>
      </c>
      <c r="E39" s="36">
        <v>176858</v>
      </c>
      <c r="F39" s="36">
        <v>113871</v>
      </c>
      <c r="G39" s="87">
        <v>7032237</v>
      </c>
      <c r="H39" s="36">
        <v>427060418.30000001</v>
      </c>
      <c r="I39" s="36">
        <f t="shared" si="6"/>
        <v>2206.0501188102444</v>
      </c>
      <c r="J39" s="36">
        <v>9175847</v>
      </c>
      <c r="K39" s="36">
        <v>9508834</v>
      </c>
      <c r="L39" s="36">
        <v>193586</v>
      </c>
      <c r="M39" s="71">
        <v>0.9820817987195487</v>
      </c>
      <c r="N39" s="49">
        <v>1619911500</v>
      </c>
      <c r="O39" s="49">
        <f t="shared" si="7"/>
        <v>8367.9165848770062</v>
      </c>
      <c r="P39" s="61">
        <v>-1193184068.7</v>
      </c>
      <c r="Q39" s="61">
        <v>-1193184069</v>
      </c>
      <c r="R39" s="75">
        <f t="shared" si="8"/>
        <v>-2.7939467521942434</v>
      </c>
      <c r="S39" s="36">
        <v>198869</v>
      </c>
      <c r="T39" s="36">
        <v>4161</v>
      </c>
      <c r="U39" s="36">
        <v>194708</v>
      </c>
      <c r="V39" s="38">
        <f t="shared" si="9"/>
        <v>1.0057958736685504</v>
      </c>
      <c r="W39" s="37">
        <f t="shared" si="10"/>
        <v>4.5592612112139639E-4</v>
      </c>
    </row>
    <row r="40" spans="1:23" ht="10.5" customHeight="1" x14ac:dyDescent="0.2">
      <c r="A40" s="12" t="s">
        <v>108</v>
      </c>
      <c r="B40" s="36">
        <v>106373</v>
      </c>
      <c r="C40" s="102">
        <v>276484</v>
      </c>
      <c r="D40" s="36">
        <v>30833</v>
      </c>
      <c r="E40" s="36">
        <v>2122091.16</v>
      </c>
      <c r="F40" s="36">
        <v>278860</v>
      </c>
      <c r="G40" s="87">
        <v>37118528.890000001</v>
      </c>
      <c r="H40" s="36">
        <v>2734136182.96</v>
      </c>
      <c r="I40" s="36">
        <f t="shared" si="6"/>
        <v>7141.4031425832627</v>
      </c>
      <c r="J40" s="36">
        <v>14748663</v>
      </c>
      <c r="K40" s="36">
        <v>48448533</v>
      </c>
      <c r="L40" s="36">
        <v>382857</v>
      </c>
      <c r="M40" s="71">
        <v>0.98658973718049481</v>
      </c>
      <c r="N40" s="49">
        <v>3424243500</v>
      </c>
      <c r="O40" s="49">
        <f t="shared" si="7"/>
        <v>8943.9229268369127</v>
      </c>
      <c r="P40" s="61">
        <v>-723807187.04000008</v>
      </c>
      <c r="Q40" s="61">
        <v>-723807187</v>
      </c>
      <c r="R40" s="75">
        <f t="shared" si="8"/>
        <v>-0.26472974958270001</v>
      </c>
      <c r="S40" s="36">
        <v>8707274</v>
      </c>
      <c r="T40" s="36">
        <v>727503</v>
      </c>
      <c r="U40" s="36">
        <v>7979771</v>
      </c>
      <c r="V40" s="38">
        <f t="shared" si="9"/>
        <v>20.842693224885533</v>
      </c>
      <c r="W40" s="37">
        <f t="shared" si="10"/>
        <v>2.9185711559403852E-3</v>
      </c>
    </row>
    <row r="41" spans="1:23" ht="10.5" customHeight="1" x14ac:dyDescent="0.2">
      <c r="A41" s="12" t="s">
        <v>61</v>
      </c>
      <c r="B41" s="36">
        <v>206703</v>
      </c>
      <c r="C41" s="102">
        <v>141461</v>
      </c>
      <c r="D41" s="36">
        <v>91714</v>
      </c>
      <c r="E41" s="36">
        <v>13630246.210000001</v>
      </c>
      <c r="F41" s="36">
        <v>207533</v>
      </c>
      <c r="G41" s="87">
        <v>41863525.5</v>
      </c>
      <c r="H41" s="36">
        <v>4356680697.6000004</v>
      </c>
      <c r="I41" s="36">
        <f t="shared" si="6"/>
        <v>12513.300334325204</v>
      </c>
      <c r="J41" s="36">
        <v>11896650</v>
      </c>
      <c r="K41" s="36">
        <v>124187685.58</v>
      </c>
      <c r="L41" s="36">
        <v>348164</v>
      </c>
      <c r="M41" s="71">
        <v>0.98195797056077794</v>
      </c>
      <c r="N41" s="49">
        <v>3423876000</v>
      </c>
      <c r="O41" s="49">
        <f t="shared" si="7"/>
        <v>9834.0896818740584</v>
      </c>
      <c r="P41" s="36">
        <v>820513662.01999998</v>
      </c>
      <c r="Q41" s="36">
        <v>820513662</v>
      </c>
      <c r="R41" s="75">
        <f t="shared" si="8"/>
        <v>0.18833458749272192</v>
      </c>
      <c r="S41" s="36">
        <v>60356228</v>
      </c>
      <c r="T41" s="36">
        <v>7714161</v>
      </c>
      <c r="U41" s="36">
        <v>52642067</v>
      </c>
      <c r="V41" s="38">
        <f t="shared" si="9"/>
        <v>151.19905274525797</v>
      </c>
      <c r="W41" s="37">
        <f t="shared" si="10"/>
        <v>1.2083067512613297E-2</v>
      </c>
    </row>
    <row r="42" spans="1:23" ht="10.5" customHeight="1" x14ac:dyDescent="0.2">
      <c r="A42" s="12" t="s">
        <v>60</v>
      </c>
      <c r="B42" s="36">
        <v>268493</v>
      </c>
      <c r="C42" s="102">
        <v>45815</v>
      </c>
      <c r="D42" s="36">
        <v>113713</v>
      </c>
      <c r="E42" s="36">
        <v>21234000.789999999</v>
      </c>
      <c r="F42" s="36">
        <v>178826</v>
      </c>
      <c r="G42" s="87">
        <v>48518419.159999996</v>
      </c>
      <c r="H42" s="36">
        <v>5478266777.6199999</v>
      </c>
      <c r="I42" s="36">
        <f t="shared" si="6"/>
        <v>17429.612919874773</v>
      </c>
      <c r="J42" s="36">
        <v>13079806</v>
      </c>
      <c r="K42" s="36">
        <v>214570936.38</v>
      </c>
      <c r="L42" s="36">
        <v>314308</v>
      </c>
      <c r="M42" s="71">
        <v>0.97671238836303065</v>
      </c>
      <c r="N42" s="49">
        <v>3229816500</v>
      </c>
      <c r="O42" s="49">
        <f t="shared" si="7"/>
        <v>10275.960204640034</v>
      </c>
      <c r="P42" s="36">
        <v>2046959147.24</v>
      </c>
      <c r="Q42" s="36">
        <v>2046959147</v>
      </c>
      <c r="R42" s="75">
        <f t="shared" si="8"/>
        <v>0.37365086994344754</v>
      </c>
      <c r="S42" s="36">
        <v>124476010</v>
      </c>
      <c r="T42" s="36">
        <v>20990685</v>
      </c>
      <c r="U42" s="36">
        <v>103485325</v>
      </c>
      <c r="V42" s="38">
        <f t="shared" si="9"/>
        <v>329.24814194993445</v>
      </c>
      <c r="W42" s="37">
        <f t="shared" si="10"/>
        <v>1.8890158000841022E-2</v>
      </c>
    </row>
    <row r="43" spans="1:23" ht="10.5" customHeight="1" x14ac:dyDescent="0.2">
      <c r="A43" s="12" t="s">
        <v>59</v>
      </c>
      <c r="B43" s="36">
        <v>264289</v>
      </c>
      <c r="C43" s="102">
        <v>13584</v>
      </c>
      <c r="D43" s="36">
        <v>113668</v>
      </c>
      <c r="E43" s="36">
        <v>26121864.559999999</v>
      </c>
      <c r="F43" s="36">
        <v>151327</v>
      </c>
      <c r="G43" s="87">
        <v>44856066.449999996</v>
      </c>
      <c r="H43" s="36">
        <v>6238826408.1499996</v>
      </c>
      <c r="I43" s="36">
        <f t="shared" si="6"/>
        <v>22452.078496831284</v>
      </c>
      <c r="J43" s="36">
        <v>13334626</v>
      </c>
      <c r="K43" s="36">
        <v>287112373.58000004</v>
      </c>
      <c r="L43" s="36">
        <v>277873</v>
      </c>
      <c r="M43" s="71">
        <v>0.97016936843832591</v>
      </c>
      <c r="N43" s="49">
        <v>2909937000</v>
      </c>
      <c r="O43" s="49">
        <f t="shared" si="7"/>
        <v>10472.183335552572</v>
      </c>
      <c r="P43" s="36">
        <v>3055111660.5700002</v>
      </c>
      <c r="Q43" s="36">
        <v>3055111660</v>
      </c>
      <c r="R43" s="75">
        <f t="shared" si="8"/>
        <v>0.48969332703006446</v>
      </c>
      <c r="S43" s="36">
        <v>182519197</v>
      </c>
      <c r="T43" s="36">
        <v>21643623</v>
      </c>
      <c r="U43" s="36">
        <v>160875574</v>
      </c>
      <c r="V43" s="38">
        <f t="shared" si="9"/>
        <v>578.953601105541</v>
      </c>
      <c r="W43" s="37">
        <f t="shared" si="10"/>
        <v>2.5786191741100944E-2</v>
      </c>
    </row>
    <row r="44" spans="1:23" ht="10.5" customHeight="1" x14ac:dyDescent="0.2">
      <c r="A44" s="12" t="s">
        <v>58</v>
      </c>
      <c r="B44" s="36">
        <v>238293</v>
      </c>
      <c r="C44" s="102">
        <v>9703</v>
      </c>
      <c r="D44" s="36">
        <v>105620</v>
      </c>
      <c r="E44" s="36">
        <v>28196621.32</v>
      </c>
      <c r="F44" s="36">
        <v>131149</v>
      </c>
      <c r="G44" s="87">
        <v>40406887.490000002</v>
      </c>
      <c r="H44" s="36">
        <v>6807613712.1499996</v>
      </c>
      <c r="I44" s="36">
        <f t="shared" si="6"/>
        <v>27450.498040895818</v>
      </c>
      <c r="J44" s="36">
        <v>13321081</v>
      </c>
      <c r="K44" s="36">
        <v>355921811</v>
      </c>
      <c r="L44" s="36">
        <v>247996</v>
      </c>
      <c r="M44" s="71">
        <v>0.96043933062495401</v>
      </c>
      <c r="N44" s="49">
        <v>2629923000</v>
      </c>
      <c r="O44" s="49">
        <f t="shared" si="7"/>
        <v>10604.699269343055</v>
      </c>
      <c r="P44" s="36">
        <v>3835089982.1500001</v>
      </c>
      <c r="Q44" s="36">
        <v>3835089982</v>
      </c>
      <c r="R44" s="75">
        <f t="shared" si="8"/>
        <v>0.56335305502209398</v>
      </c>
      <c r="S44" s="36">
        <v>227044630</v>
      </c>
      <c r="T44" s="36">
        <v>20518066</v>
      </c>
      <c r="U44" s="36">
        <v>206526564</v>
      </c>
      <c r="V44" s="38">
        <f t="shared" si="9"/>
        <v>832.78183519089021</v>
      </c>
      <c r="W44" s="37">
        <f t="shared" si="10"/>
        <v>3.0337585640530448E-2</v>
      </c>
    </row>
    <row r="45" spans="1:23" ht="10.5" customHeight="1" x14ac:dyDescent="0.2">
      <c r="A45" s="12" t="s">
        <v>57</v>
      </c>
      <c r="B45" s="36">
        <v>379011</v>
      </c>
      <c r="C45" s="102">
        <v>15345</v>
      </c>
      <c r="D45" s="36">
        <v>176339</v>
      </c>
      <c r="E45" s="36">
        <v>54747777.359999999</v>
      </c>
      <c r="F45" s="36">
        <v>201418</v>
      </c>
      <c r="G45" s="87">
        <v>63466403.75</v>
      </c>
      <c r="H45" s="36">
        <v>13676796976.040001</v>
      </c>
      <c r="I45" s="36">
        <f t="shared" si="6"/>
        <v>34681.346235482662</v>
      </c>
      <c r="J45" s="36">
        <v>24359939</v>
      </c>
      <c r="K45" s="36">
        <v>840756106.33999991</v>
      </c>
      <c r="L45" s="36">
        <v>394356</v>
      </c>
      <c r="M45" s="71">
        <v>0.93949984633747152</v>
      </c>
      <c r="N45" s="49">
        <v>4265968500</v>
      </c>
      <c r="O45" s="49">
        <f t="shared" si="7"/>
        <v>10817.556978973313</v>
      </c>
      <c r="P45" s="36">
        <v>8594432308.7000008</v>
      </c>
      <c r="Q45" s="36">
        <v>8594432309</v>
      </c>
      <c r="R45" s="75">
        <f t="shared" si="8"/>
        <v>0.62839510769636686</v>
      </c>
      <c r="S45" s="36">
        <v>505836376</v>
      </c>
      <c r="T45" s="36">
        <v>31382331</v>
      </c>
      <c r="U45" s="36">
        <v>474454045</v>
      </c>
      <c r="V45" s="38">
        <f t="shared" si="9"/>
        <v>1203.111008834657</v>
      </c>
      <c r="W45" s="37">
        <f t="shared" si="10"/>
        <v>3.4690435621087513E-2</v>
      </c>
    </row>
    <row r="46" spans="1:23" ht="10.5" customHeight="1" x14ac:dyDescent="0.2">
      <c r="A46" s="12" t="s">
        <v>56</v>
      </c>
      <c r="B46" s="36">
        <v>260213</v>
      </c>
      <c r="C46" s="102">
        <v>11156</v>
      </c>
      <c r="D46" s="36">
        <v>128763</v>
      </c>
      <c r="E46" s="36">
        <v>49455440.240000002</v>
      </c>
      <c r="F46" s="36">
        <v>132157</v>
      </c>
      <c r="G46" s="87">
        <v>44017766.380000003</v>
      </c>
      <c r="H46" s="36">
        <v>12133584571.139999</v>
      </c>
      <c r="I46" s="36">
        <f t="shared" si="6"/>
        <v>44712.493214552873</v>
      </c>
      <c r="J46" s="36">
        <v>27332177</v>
      </c>
      <c r="K46" s="36">
        <v>984547582.63999999</v>
      </c>
      <c r="L46" s="36">
        <v>271369</v>
      </c>
      <c r="M46" s="71">
        <v>0.89711726007471326</v>
      </c>
      <c r="N46" s="49">
        <v>3064927500</v>
      </c>
      <c r="O46" s="49">
        <f t="shared" si="7"/>
        <v>11294.316963249303</v>
      </c>
      <c r="P46" s="36">
        <v>8111441665.5</v>
      </c>
      <c r="Q46" s="36">
        <v>8111441665</v>
      </c>
      <c r="R46" s="75">
        <f t="shared" si="8"/>
        <v>0.66851156951534707</v>
      </c>
      <c r="S46" s="36">
        <v>475603413</v>
      </c>
      <c r="T46" s="36">
        <v>20976421</v>
      </c>
      <c r="U46" s="36">
        <v>454626992</v>
      </c>
      <c r="V46" s="38">
        <f t="shared" si="9"/>
        <v>1675.3092357638493</v>
      </c>
      <c r="W46" s="37">
        <f t="shared" si="10"/>
        <v>3.7468481744573685E-2</v>
      </c>
    </row>
    <row r="47" spans="1:23" ht="10.5" customHeight="1" x14ac:dyDescent="0.2">
      <c r="A47" s="12" t="s">
        <v>55</v>
      </c>
      <c r="B47" s="36">
        <v>194401</v>
      </c>
      <c r="C47" s="102">
        <v>8404</v>
      </c>
      <c r="D47" s="36">
        <v>97961</v>
      </c>
      <c r="E47" s="36">
        <v>45523092.57</v>
      </c>
      <c r="F47" s="36">
        <v>97794</v>
      </c>
      <c r="G47" s="87">
        <v>35768130.350000001</v>
      </c>
      <c r="H47" s="36">
        <v>11115628016.18</v>
      </c>
      <c r="I47" s="36">
        <f t="shared" si="6"/>
        <v>54809.437716920198</v>
      </c>
      <c r="J47" s="36">
        <v>29446720</v>
      </c>
      <c r="K47" s="36">
        <v>1124183606.79</v>
      </c>
      <c r="L47" s="36">
        <v>202805</v>
      </c>
      <c r="M47" s="71">
        <v>0.85952896600536555</v>
      </c>
      <c r="N47" s="49">
        <v>2440788000</v>
      </c>
      <c r="O47" s="49">
        <f t="shared" si="7"/>
        <v>12035.14706244915</v>
      </c>
      <c r="P47" s="36">
        <v>7580103129.3900003</v>
      </c>
      <c r="Q47" s="36">
        <v>7580103129</v>
      </c>
      <c r="R47" s="75">
        <f t="shared" si="8"/>
        <v>0.68193206163037656</v>
      </c>
      <c r="S47" s="36">
        <v>443559285</v>
      </c>
      <c r="T47" s="36">
        <v>17717303</v>
      </c>
      <c r="U47" s="36">
        <v>425841982</v>
      </c>
      <c r="V47" s="38">
        <f t="shared" si="9"/>
        <v>2099.7607652671286</v>
      </c>
      <c r="W47" s="37">
        <f t="shared" si="10"/>
        <v>3.8310204459895643E-2</v>
      </c>
    </row>
    <row r="48" spans="1:23" ht="10.5" customHeight="1" x14ac:dyDescent="0.2">
      <c r="A48" s="12" t="s">
        <v>54</v>
      </c>
      <c r="B48" s="36">
        <v>154719</v>
      </c>
      <c r="C48" s="102">
        <v>5991</v>
      </c>
      <c r="D48" s="36">
        <v>79441</v>
      </c>
      <c r="E48" s="36">
        <v>42398099.339999996</v>
      </c>
      <c r="F48" s="36">
        <v>76632</v>
      </c>
      <c r="G48" s="87">
        <v>30071852.280000001</v>
      </c>
      <c r="H48" s="36">
        <v>10419355368.630001</v>
      </c>
      <c r="I48" s="36">
        <f t="shared" si="6"/>
        <v>64833.273403210762</v>
      </c>
      <c r="J48" s="36">
        <v>28249824</v>
      </c>
      <c r="K48" s="36">
        <v>1130224928.1199999</v>
      </c>
      <c r="L48" s="36">
        <v>160710</v>
      </c>
      <c r="M48" s="71">
        <v>0.8397297565614501</v>
      </c>
      <c r="N48" s="49">
        <v>2059581000</v>
      </c>
      <c r="O48" s="49">
        <f t="shared" si="7"/>
        <v>12815.512413664364</v>
      </c>
      <c r="P48" s="36">
        <v>7257799264.5099993</v>
      </c>
      <c r="Q48" s="36">
        <v>7257799265</v>
      </c>
      <c r="R48" s="75">
        <f t="shared" si="8"/>
        <v>0.69656893423189747</v>
      </c>
      <c r="S48" s="36">
        <v>423795675</v>
      </c>
      <c r="T48" s="36">
        <v>15835859</v>
      </c>
      <c r="U48" s="36">
        <v>407959816</v>
      </c>
      <c r="V48" s="38">
        <f t="shared" si="9"/>
        <v>2538.4843258042438</v>
      </c>
      <c r="W48" s="37">
        <f t="shared" si="10"/>
        <v>3.9154036076767484E-2</v>
      </c>
    </row>
    <row r="49" spans="1:23" ht="10.5" customHeight="1" x14ac:dyDescent="0.2">
      <c r="A49" s="12" t="s">
        <v>53</v>
      </c>
      <c r="B49" s="36">
        <v>127767</v>
      </c>
      <c r="C49" s="102">
        <v>4215</v>
      </c>
      <c r="D49" s="36">
        <v>67781</v>
      </c>
      <c r="E49" s="36">
        <v>39891671.960000001</v>
      </c>
      <c r="F49" s="36">
        <v>61049</v>
      </c>
      <c r="G49" s="87">
        <v>25416522.66</v>
      </c>
      <c r="H49" s="36">
        <v>9876132486</v>
      </c>
      <c r="I49" s="36">
        <f t="shared" si="6"/>
        <v>74829.389507660133</v>
      </c>
      <c r="J49" s="36">
        <v>26531667</v>
      </c>
      <c r="K49" s="36">
        <v>1105044492.1199999</v>
      </c>
      <c r="L49" s="36">
        <v>131982</v>
      </c>
      <c r="M49" s="71">
        <v>0.82308699719363887</v>
      </c>
      <c r="N49" s="49">
        <v>1772136000</v>
      </c>
      <c r="O49" s="49">
        <f t="shared" si="7"/>
        <v>13427.10369595854</v>
      </c>
      <c r="P49" s="36">
        <v>7025483660.8800001</v>
      </c>
      <c r="Q49" s="36">
        <v>7025483661</v>
      </c>
      <c r="R49" s="75">
        <f t="shared" si="8"/>
        <v>0.71135980312526559</v>
      </c>
      <c r="S49" s="36">
        <v>409540368</v>
      </c>
      <c r="T49" s="36">
        <v>15108924</v>
      </c>
      <c r="U49" s="36">
        <v>394431444</v>
      </c>
      <c r="V49" s="38">
        <f t="shared" si="9"/>
        <v>2988.524526071737</v>
      </c>
      <c r="W49" s="37">
        <f t="shared" si="10"/>
        <v>3.9937844551916436E-2</v>
      </c>
    </row>
    <row r="50" spans="1:23" ht="10.5" customHeight="1" x14ac:dyDescent="0.2">
      <c r="A50" s="12" t="s">
        <v>52</v>
      </c>
      <c r="B50" s="36">
        <v>105858</v>
      </c>
      <c r="C50" s="102">
        <v>3051</v>
      </c>
      <c r="D50" s="36">
        <v>58094</v>
      </c>
      <c r="E50" s="36">
        <v>37405892.93</v>
      </c>
      <c r="F50" s="36">
        <v>48572</v>
      </c>
      <c r="G50" s="87">
        <v>21280105.969999999</v>
      </c>
      <c r="H50" s="36">
        <v>9238861563.8600006</v>
      </c>
      <c r="I50" s="36">
        <f t="shared" si="6"/>
        <v>84831.020061335614</v>
      </c>
      <c r="J50" s="36">
        <v>26645011</v>
      </c>
      <c r="K50" s="36">
        <v>1041873201</v>
      </c>
      <c r="L50" s="36">
        <v>108909</v>
      </c>
      <c r="M50" s="71">
        <v>0.80255410713101405</v>
      </c>
      <c r="N50" s="49">
        <v>1505371500</v>
      </c>
      <c r="O50" s="49">
        <f t="shared" si="7"/>
        <v>13822.287414263285</v>
      </c>
      <c r="P50" s="36">
        <v>6718261873.8599997</v>
      </c>
      <c r="Q50" s="36">
        <v>6718261874</v>
      </c>
      <c r="R50" s="75">
        <f t="shared" si="8"/>
        <v>0.72717421160850326</v>
      </c>
      <c r="S50" s="36">
        <v>391194521</v>
      </c>
      <c r="T50" s="36">
        <v>13403026</v>
      </c>
      <c r="U50" s="36">
        <v>377791495</v>
      </c>
      <c r="V50" s="38">
        <f t="shared" si="9"/>
        <v>3468.8730499775043</v>
      </c>
      <c r="W50" s="37">
        <f t="shared" si="10"/>
        <v>4.0891563575086033E-2</v>
      </c>
    </row>
    <row r="51" spans="1:23" ht="10.5" customHeight="1" x14ac:dyDescent="0.2">
      <c r="A51" s="12" t="s">
        <v>51</v>
      </c>
      <c r="B51" s="36">
        <v>85768</v>
      </c>
      <c r="C51" s="102">
        <v>2173</v>
      </c>
      <c r="D51" s="36">
        <v>47876</v>
      </c>
      <c r="E51" s="36">
        <v>33843614</v>
      </c>
      <c r="F51" s="36">
        <v>38439</v>
      </c>
      <c r="G51" s="87">
        <v>18025786</v>
      </c>
      <c r="H51" s="36">
        <v>8337905023.0699997</v>
      </c>
      <c r="I51" s="36">
        <f t="shared" si="6"/>
        <v>94812.488180370929</v>
      </c>
      <c r="J51" s="36">
        <v>25017823</v>
      </c>
      <c r="K51" s="36">
        <v>925389991.15999997</v>
      </c>
      <c r="L51" s="36">
        <v>87941</v>
      </c>
      <c r="M51" s="71">
        <v>0.7773858774442205</v>
      </c>
      <c r="N51" s="49">
        <v>1238982000</v>
      </c>
      <c r="O51" s="49">
        <f t="shared" si="7"/>
        <v>14088.786800241071</v>
      </c>
      <c r="P51" s="36">
        <v>6198550854.9099998</v>
      </c>
      <c r="Q51" s="36">
        <v>6198550855</v>
      </c>
      <c r="R51" s="75">
        <f t="shared" si="8"/>
        <v>0.74341826127298649</v>
      </c>
      <c r="S51" s="36">
        <v>360675556</v>
      </c>
      <c r="T51" s="36">
        <v>12330093</v>
      </c>
      <c r="U51" s="36">
        <v>348345463</v>
      </c>
      <c r="V51" s="38">
        <f t="shared" si="9"/>
        <v>3961.1269260072095</v>
      </c>
      <c r="W51" s="37">
        <f t="shared" si="10"/>
        <v>4.1778535739633541E-2</v>
      </c>
    </row>
    <row r="52" spans="1:23" ht="10.5" customHeight="1" x14ac:dyDescent="0.2">
      <c r="A52" s="12" t="s">
        <v>50</v>
      </c>
      <c r="B52" s="36">
        <v>205017</v>
      </c>
      <c r="C52" s="102">
        <v>3114</v>
      </c>
      <c r="D52" s="36">
        <v>130095</v>
      </c>
      <c r="E52" s="36">
        <v>115213241.02</v>
      </c>
      <c r="F52" s="36">
        <v>75442</v>
      </c>
      <c r="G52" s="87">
        <v>47155150.920000002</v>
      </c>
      <c r="H52" s="36">
        <v>24824248279.34</v>
      </c>
      <c r="I52" s="36">
        <f t="shared" si="6"/>
        <v>119272.2289295684</v>
      </c>
      <c r="J52" s="36">
        <v>100593136</v>
      </c>
      <c r="K52" s="36">
        <v>2352854323.5</v>
      </c>
      <c r="L52" s="36">
        <v>208131</v>
      </c>
      <c r="M52" s="71">
        <v>0.68010443488831085</v>
      </c>
      <c r="N52" s="49">
        <v>2975818500</v>
      </c>
      <c r="O52" s="49">
        <f t="shared" si="7"/>
        <v>14297.814837770442</v>
      </c>
      <c r="P52" s="36">
        <v>19596168591.84</v>
      </c>
      <c r="Q52" s="36">
        <v>19596167592</v>
      </c>
      <c r="R52" s="75">
        <f t="shared" si="8"/>
        <v>0.78939625366818966</v>
      </c>
      <c r="S52" s="36">
        <v>1138141676</v>
      </c>
      <c r="T52" s="36">
        <v>26939125</v>
      </c>
      <c r="U52" s="36">
        <v>1111202551</v>
      </c>
      <c r="V52" s="38">
        <f t="shared" si="9"/>
        <v>5338.9574402659864</v>
      </c>
      <c r="W52" s="37">
        <f t="shared" si="10"/>
        <v>4.4762787517106779E-2</v>
      </c>
    </row>
    <row r="53" spans="1:23" ht="10.5" customHeight="1" x14ac:dyDescent="0.2">
      <c r="A53" s="12" t="s">
        <v>49</v>
      </c>
      <c r="B53" s="36">
        <v>56663</v>
      </c>
      <c r="C53" s="102">
        <v>384</v>
      </c>
      <c r="D53" s="36">
        <v>38056</v>
      </c>
      <c r="E53" s="36">
        <v>54060404</v>
      </c>
      <c r="F53" s="36">
        <v>18473</v>
      </c>
      <c r="G53" s="87">
        <v>19922368.009999998</v>
      </c>
      <c r="H53" s="36">
        <v>9708515639</v>
      </c>
      <c r="I53" s="36">
        <f t="shared" si="6"/>
        <v>170184.50819499712</v>
      </c>
      <c r="J53" s="36">
        <v>57903886</v>
      </c>
      <c r="K53" s="36">
        <v>684234902</v>
      </c>
      <c r="L53" s="36">
        <v>57047</v>
      </c>
      <c r="M53" s="71">
        <v>0.5083542002691166</v>
      </c>
      <c r="N53" s="49">
        <v>820524000</v>
      </c>
      <c r="O53" s="49">
        <f t="shared" si="7"/>
        <v>14383.297982365419</v>
      </c>
      <c r="P53" s="36">
        <v>8261660623</v>
      </c>
      <c r="Q53" s="36">
        <v>8261660623</v>
      </c>
      <c r="R53" s="75">
        <f t="shared" si="8"/>
        <v>0.85097052218901004</v>
      </c>
      <c r="S53" s="36">
        <v>479327515</v>
      </c>
      <c r="T53" s="36">
        <v>13828754</v>
      </c>
      <c r="U53" s="36">
        <v>465498761</v>
      </c>
      <c r="V53" s="38">
        <f t="shared" si="9"/>
        <v>8159.9165775588554</v>
      </c>
      <c r="W53" s="37">
        <f t="shared" si="10"/>
        <v>4.7947469861412045E-2</v>
      </c>
    </row>
    <row r="54" spans="1:23" ht="10.5" customHeight="1" x14ac:dyDescent="0.2">
      <c r="A54" s="12" t="s">
        <v>48</v>
      </c>
      <c r="B54" s="36">
        <v>37496</v>
      </c>
      <c r="C54" s="102">
        <v>160</v>
      </c>
      <c r="D54" s="36">
        <v>24347</v>
      </c>
      <c r="E54" s="36">
        <v>71871581</v>
      </c>
      <c r="F54" s="36">
        <v>13015</v>
      </c>
      <c r="G54" s="87">
        <v>31406814.23</v>
      </c>
      <c r="H54" s="36">
        <v>10150554859</v>
      </c>
      <c r="I54" s="36">
        <f t="shared" si="6"/>
        <v>269560.09292011894</v>
      </c>
      <c r="J54" s="36">
        <v>119859317</v>
      </c>
      <c r="K54" s="36">
        <v>446834177.49000001</v>
      </c>
      <c r="L54" s="36">
        <v>37656</v>
      </c>
      <c r="M54" s="71">
        <v>0.32957280516729831</v>
      </c>
      <c r="N54" s="49">
        <v>538524000</v>
      </c>
      <c r="O54" s="49">
        <f t="shared" si="7"/>
        <v>14301.14722753346</v>
      </c>
      <c r="P54" s="36">
        <v>9285055998.5100002</v>
      </c>
      <c r="Q54" s="36">
        <v>9285055999</v>
      </c>
      <c r="R54" s="75">
        <f t="shared" si="8"/>
        <v>0.91473383745888492</v>
      </c>
      <c r="S54" s="36">
        <v>538625472</v>
      </c>
      <c r="T54" s="36">
        <v>23843994</v>
      </c>
      <c r="U54" s="36">
        <v>514781478</v>
      </c>
      <c r="V54" s="38">
        <f t="shared" si="9"/>
        <v>13670.636233269599</v>
      </c>
      <c r="W54" s="37">
        <f t="shared" si="10"/>
        <v>5.0714614634447146E-2</v>
      </c>
    </row>
    <row r="55" spans="1:23" ht="10.5" customHeight="1" x14ac:dyDescent="0.2">
      <c r="A55" s="12" t="s">
        <v>47</v>
      </c>
      <c r="B55" s="36">
        <v>2828</v>
      </c>
      <c r="C55" s="102">
        <v>25</v>
      </c>
      <c r="D55" s="36">
        <v>1480</v>
      </c>
      <c r="E55" s="36">
        <v>14087041</v>
      </c>
      <c r="F55" s="36">
        <v>1354</v>
      </c>
      <c r="G55" s="87">
        <v>10214440.35</v>
      </c>
      <c r="H55" s="36">
        <v>1877394995</v>
      </c>
      <c r="I55" s="36">
        <f t="shared" si="6"/>
        <v>658042.40974412893</v>
      </c>
      <c r="J55" s="36">
        <v>38926383</v>
      </c>
      <c r="K55" s="36">
        <v>40677554</v>
      </c>
      <c r="L55" s="36">
        <v>2853</v>
      </c>
      <c r="M55" s="71">
        <v>0.16200102208846742</v>
      </c>
      <c r="N55" s="49">
        <v>40081500</v>
      </c>
      <c r="O55" s="49">
        <f t="shared" si="7"/>
        <v>14048.895899053628</v>
      </c>
      <c r="P55" s="36">
        <v>1835562324</v>
      </c>
      <c r="Q55" s="36">
        <v>1835562324</v>
      </c>
      <c r="R55" s="75">
        <f t="shared" si="8"/>
        <v>0.97771770399334634</v>
      </c>
      <c r="S55" s="36">
        <v>106465938</v>
      </c>
      <c r="T55" s="36">
        <v>9647642</v>
      </c>
      <c r="U55" s="36">
        <v>96818296</v>
      </c>
      <c r="V55" s="38">
        <f t="shared" si="9"/>
        <v>33935.610234840518</v>
      </c>
      <c r="W55" s="37">
        <f t="shared" si="10"/>
        <v>5.157055188591253E-2</v>
      </c>
    </row>
    <row r="56" spans="1:23" ht="10.5" customHeight="1" x14ac:dyDescent="0.2">
      <c r="A56" s="8" t="s">
        <v>109</v>
      </c>
      <c r="B56" s="36">
        <v>787</v>
      </c>
      <c r="C56" s="102">
        <v>6</v>
      </c>
      <c r="D56" s="100">
        <v>366</v>
      </c>
      <c r="E56" s="100">
        <v>12822131</v>
      </c>
      <c r="F56" s="100">
        <v>429</v>
      </c>
      <c r="G56" s="95">
        <v>9235847</v>
      </c>
      <c r="H56" s="36">
        <v>1560209315</v>
      </c>
      <c r="I56" s="36">
        <f t="shared" si="6"/>
        <v>1967477.0680958387</v>
      </c>
      <c r="J56" s="36">
        <v>39493556</v>
      </c>
      <c r="K56" s="36">
        <v>35858207</v>
      </c>
      <c r="L56" s="36">
        <v>793</v>
      </c>
      <c r="M56" s="71">
        <v>0.10873440285204991</v>
      </c>
      <c r="N56" s="49">
        <v>11019000</v>
      </c>
      <c r="O56" s="49">
        <f t="shared" si="7"/>
        <v>13895.334174022699</v>
      </c>
      <c r="P56" s="36">
        <v>1552825664</v>
      </c>
      <c r="Q56" s="36">
        <v>1552825664</v>
      </c>
      <c r="R56" s="75">
        <f t="shared" si="8"/>
        <v>0.99526752537046603</v>
      </c>
      <c r="S56" s="36">
        <v>90063886</v>
      </c>
      <c r="T56" s="36">
        <v>14317549</v>
      </c>
      <c r="U56" s="36">
        <v>75746337</v>
      </c>
      <c r="V56" s="38">
        <f t="shared" si="9"/>
        <v>95518.709962168985</v>
      </c>
      <c r="W56" s="37">
        <f t="shared" si="10"/>
        <v>4.8548830129244547E-2</v>
      </c>
    </row>
    <row r="57" spans="1:23" ht="10.5" customHeight="1" thickBot="1" x14ac:dyDescent="0.25">
      <c r="A57" s="93" t="s">
        <v>1</v>
      </c>
      <c r="B57" s="30">
        <f>SUM(B38:B56)</f>
        <v>2695135</v>
      </c>
      <c r="C57" s="30">
        <f>SUM(C38:C56)</f>
        <v>777494</v>
      </c>
      <c r="D57" s="30">
        <f t="shared" ref="D57:G57" si="11">SUM(D38:D56)</f>
        <v>1307025</v>
      </c>
      <c r="E57" s="30">
        <f t="shared" si="11"/>
        <v>663108618.45999992</v>
      </c>
      <c r="F57" s="30">
        <f t="shared" si="11"/>
        <v>1837150</v>
      </c>
      <c r="G57" s="30">
        <f t="shared" si="11"/>
        <v>587238284.38999999</v>
      </c>
      <c r="H57" s="30">
        <f>SUM(H38:H56)</f>
        <v>146916119117.04001</v>
      </c>
      <c r="I57" s="79">
        <f t="shared" si="6"/>
        <v>42306.885969402436</v>
      </c>
      <c r="J57" s="30">
        <f>SUM(J38:J56)</f>
        <v>814859409</v>
      </c>
      <c r="K57" s="30">
        <f>SUM(K38:K56)</f>
        <v>11820788124.699999</v>
      </c>
      <c r="L57" s="30">
        <f>SUM(L38:L56)</f>
        <v>3472629</v>
      </c>
      <c r="M57" s="72">
        <v>0.87187054665821739</v>
      </c>
      <c r="N57" s="30">
        <f>SUM(N38:N56)</f>
        <v>38416755000</v>
      </c>
      <c r="O57" s="78">
        <f t="shared" si="7"/>
        <v>11062.72941912309</v>
      </c>
      <c r="P57" s="30">
        <f>SUM(P38:P56)</f>
        <v>97493435401.339996</v>
      </c>
      <c r="Q57" s="30">
        <f>SUM(Q38:Q56)</f>
        <v>97493434401</v>
      </c>
      <c r="R57" s="77">
        <f t="shared" si="8"/>
        <v>0.66359931086712365</v>
      </c>
      <c r="S57" s="30">
        <f>SUM(S38:S56)</f>
        <v>5966731620</v>
      </c>
      <c r="T57" s="30">
        <f>SUM(T38:T56)</f>
        <v>286955973</v>
      </c>
      <c r="U57" s="30">
        <f>SUM(U38:U56)</f>
        <v>5679775647</v>
      </c>
      <c r="V57" s="63">
        <f t="shared" si="9"/>
        <v>1635.5837744256585</v>
      </c>
      <c r="W57" s="34">
        <f t="shared" si="10"/>
        <v>3.8659989667132674E-2</v>
      </c>
    </row>
    <row r="58" spans="1:23" ht="10.5" customHeight="1" x14ac:dyDescent="0.2">
      <c r="A58" s="105" t="s">
        <v>119</v>
      </c>
      <c r="B58" s="105"/>
      <c r="C58" s="105"/>
      <c r="D58" s="105"/>
      <c r="E58" s="105"/>
      <c r="F58" s="105"/>
      <c r="G58" s="105"/>
      <c r="H58" s="105"/>
      <c r="I58" s="106"/>
      <c r="J58" s="106"/>
      <c r="K58" s="106"/>
      <c r="L58" s="107"/>
      <c r="M58" s="107"/>
      <c r="N58" s="107"/>
      <c r="O58" s="107"/>
      <c r="P58" s="107"/>
      <c r="Q58" s="107"/>
      <c r="R58" s="107"/>
      <c r="S58" s="108"/>
      <c r="T58" s="94"/>
      <c r="U58" s="109"/>
      <c r="V58" s="109"/>
      <c r="W58" s="94"/>
    </row>
    <row r="59" spans="1:23" ht="10.5" customHeight="1" x14ac:dyDescent="0.2">
      <c r="A59" s="110" t="s">
        <v>120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8"/>
      <c r="V59" s="94"/>
      <c r="W59" s="94"/>
    </row>
    <row r="60" spans="1:23" ht="10.5" customHeight="1" x14ac:dyDescent="0.2">
      <c r="A60" s="110" t="s">
        <v>121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8"/>
      <c r="V60" s="94"/>
      <c r="W60" s="94"/>
    </row>
    <row r="61" spans="1:23" ht="10.5" customHeight="1" x14ac:dyDescent="0.2">
      <c r="A61" s="105" t="s">
        <v>122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7"/>
      <c r="M61" s="107"/>
      <c r="N61" s="107"/>
      <c r="O61" s="107"/>
      <c r="P61" s="107"/>
      <c r="Q61" s="107"/>
      <c r="R61" s="107"/>
      <c r="S61" s="107"/>
      <c r="T61" s="107"/>
      <c r="U61" s="108"/>
      <c r="V61" s="94"/>
      <c r="W61" s="106"/>
    </row>
    <row r="62" spans="1:23" ht="10.5" customHeight="1" x14ac:dyDescent="0.2">
      <c r="A62" s="105" t="s">
        <v>123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7"/>
      <c r="M62" s="107"/>
      <c r="N62" s="107"/>
      <c r="O62" s="107"/>
      <c r="P62" s="107"/>
      <c r="Q62" s="107"/>
      <c r="R62" s="107"/>
      <c r="S62" s="107"/>
      <c r="T62" s="107"/>
      <c r="U62" s="108"/>
      <c r="V62" s="94"/>
      <c r="W62" s="106"/>
    </row>
    <row r="63" spans="1:23" ht="10.5" customHeight="1" x14ac:dyDescent="0.2">
      <c r="A63" s="111" t="s">
        <v>135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6"/>
      <c r="Q63" s="106"/>
      <c r="R63" s="106"/>
      <c r="S63" s="106"/>
      <c r="T63" s="106"/>
      <c r="U63" s="106"/>
      <c r="V63" s="106"/>
      <c r="W63" s="106"/>
    </row>
    <row r="64" spans="1:23" ht="10.5" customHeight="1" x14ac:dyDescent="0.2">
      <c r="A64" s="111" t="s">
        <v>132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6"/>
      <c r="Q64" s="106"/>
      <c r="R64" s="106"/>
      <c r="S64" s="106"/>
      <c r="T64" s="106"/>
      <c r="U64" s="106"/>
      <c r="V64" s="106"/>
      <c r="W64" s="106"/>
    </row>
    <row r="65" spans="1:23" ht="10.5" customHeight="1" x14ac:dyDescent="0.2">
      <c r="A65" s="111" t="s">
        <v>133</v>
      </c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6"/>
      <c r="Q65" s="106"/>
      <c r="R65" s="106"/>
      <c r="S65" s="106"/>
      <c r="T65" s="106"/>
      <c r="U65" s="106"/>
      <c r="V65" s="106"/>
      <c r="W65" s="106"/>
    </row>
    <row r="66" spans="1:23" ht="10.5" customHeight="1" x14ac:dyDescent="0.2">
      <c r="A66" s="111" t="s">
        <v>136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6"/>
      <c r="Q66" s="106"/>
      <c r="R66" s="106"/>
      <c r="S66" s="107"/>
      <c r="T66" s="107"/>
      <c r="U66" s="108"/>
      <c r="V66" s="94"/>
      <c r="W66" s="106"/>
    </row>
    <row r="67" spans="1:23" ht="10.5" customHeight="1" x14ac:dyDescent="0.2">
      <c r="A67" s="105" t="s">
        <v>137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6"/>
      <c r="Q67" s="106"/>
      <c r="R67" s="106"/>
      <c r="S67" s="107"/>
      <c r="T67" s="107"/>
      <c r="U67" s="108"/>
      <c r="V67" s="94"/>
      <c r="W67" s="106"/>
    </row>
    <row r="68" spans="1:23" ht="10.5" customHeight="1" x14ac:dyDescent="0.2">
      <c r="A68" s="105" t="s">
        <v>126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6"/>
      <c r="Q68" s="106"/>
      <c r="R68" s="106"/>
      <c r="S68" s="106"/>
      <c r="T68" s="106"/>
      <c r="U68" s="106"/>
      <c r="V68" s="106"/>
      <c r="W68" s="106"/>
    </row>
    <row r="69" spans="1:23" ht="10.5" customHeight="1" x14ac:dyDescent="0.2">
      <c r="A69" s="111" t="s">
        <v>127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6"/>
      <c r="Q69" s="106"/>
      <c r="R69" s="106"/>
      <c r="S69" s="106"/>
      <c r="T69" s="106"/>
      <c r="U69" s="106"/>
      <c r="V69" s="106"/>
      <c r="W69" s="106"/>
    </row>
    <row r="70" spans="1:23" ht="10.5" customHeight="1" x14ac:dyDescent="0.2">
      <c r="A70" s="111" t="s">
        <v>128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6"/>
      <c r="Q70" s="106"/>
      <c r="R70" s="106"/>
      <c r="S70" s="106"/>
      <c r="T70" s="106"/>
      <c r="U70" s="106"/>
      <c r="V70" s="106"/>
      <c r="W70" s="106"/>
    </row>
    <row r="71" spans="1:23" ht="10.5" customHeight="1" x14ac:dyDescent="0.2">
      <c r="A71" s="110" t="s">
        <v>124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06"/>
      <c r="S71" s="106"/>
      <c r="T71" s="106"/>
      <c r="U71" s="106"/>
      <c r="V71" s="106"/>
      <c r="W71" s="106"/>
    </row>
    <row r="72" spans="1:23" ht="10.5" customHeight="1" x14ac:dyDescent="0.2">
      <c r="A72" s="105" t="s">
        <v>125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6"/>
      <c r="Q72" s="106"/>
      <c r="R72" s="106"/>
      <c r="S72" s="106"/>
      <c r="T72" s="106"/>
      <c r="U72" s="106"/>
      <c r="V72" s="106"/>
      <c r="W72" s="106"/>
    </row>
    <row r="73" spans="1:23" ht="10.5" customHeight="1" x14ac:dyDescent="0.2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</row>
  </sheetData>
  <printOptions horizontalCentered="1"/>
  <pageMargins left="0" right="0" top="0.4" bottom="0" header="0" footer="0"/>
  <pageSetup scale="73" orientation="landscape" r:id="rId1"/>
  <headerFooter alignWithMargins="0"/>
  <ignoredErrors>
    <ignoredError sqref="I36 O36 R36 I57 O57 R57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Res Std Ded</vt:lpstr>
      <vt:lpstr>' 2014 Calculation Res Std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2016-11-16T21:40:31Z</cp:lastPrinted>
  <dcterms:created xsi:type="dcterms:W3CDTF">2005-06-27T11:45:55Z</dcterms:created>
  <dcterms:modified xsi:type="dcterms:W3CDTF">2016-11-16T21:57:30Z</dcterms:modified>
</cp:coreProperties>
</file>