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MFS ID Ded" sheetId="3" r:id="rId1"/>
  </sheets>
  <definedNames>
    <definedName name="_xlnm.Print_Area" localSheetId="0">' 2014 Calculation MFS ID Ded'!$A$1:$W$73</definedName>
  </definedNames>
  <calcPr calcId="152511" calcOnSave="0"/>
</workbook>
</file>

<file path=xl/calcChain.xml><?xml version="1.0" encoding="utf-8"?>
<calcChain xmlns="http://schemas.openxmlformats.org/spreadsheetml/2006/main">
  <c r="W56" i="3" l="1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57" i="3" l="1"/>
  <c r="E57" i="3"/>
  <c r="D57" i="3"/>
  <c r="C57" i="3"/>
  <c r="F36" i="3"/>
  <c r="E36" i="3"/>
  <c r="D36" i="3"/>
  <c r="C36" i="3"/>
  <c r="V56" i="3" l="1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J36" i="3" l="1"/>
  <c r="I36" i="3"/>
  <c r="G36" i="3"/>
  <c r="H36" i="3" s="1"/>
  <c r="B36" i="3"/>
  <c r="U57" i="3"/>
  <c r="S57" i="3"/>
  <c r="P57" i="3"/>
  <c r="O57" i="3"/>
  <c r="M57" i="3"/>
  <c r="K57" i="3"/>
  <c r="J57" i="3"/>
  <c r="I57" i="3"/>
  <c r="G57" i="3"/>
  <c r="B57" i="3"/>
  <c r="U36" i="3"/>
  <c r="S36" i="3"/>
  <c r="P36" i="3"/>
  <c r="O36" i="3"/>
  <c r="M36" i="3"/>
  <c r="K36" i="3"/>
  <c r="R36" i="3" l="1"/>
  <c r="R57" i="3"/>
  <c r="Q36" i="3"/>
  <c r="Q57" i="3"/>
  <c r="L36" i="3"/>
  <c r="N36" i="3"/>
  <c r="W36" i="3"/>
  <c r="V36" i="3"/>
  <c r="H57" i="3"/>
  <c r="N57" i="3"/>
  <c r="W57" i="3"/>
  <c r="L57" i="3"/>
  <c r="V57" i="3"/>
  <c r="T36" i="3"/>
  <c r="T57" i="3"/>
</calcChain>
</file>

<file path=xl/sharedStrings.xml><?xml version="1.0" encoding="utf-8"?>
<sst xmlns="http://schemas.openxmlformats.org/spreadsheetml/2006/main" count="193" uniqueCount="143">
  <si>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</si>
  <si>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</si>
  <si>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</si>
  <si>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</si>
  <si>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</si>
  <si>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</si>
  <si>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</si>
  <si>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</si>
  <si>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</si>
  <si>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</si>
  <si>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Additions</t>
  </si>
  <si>
    <t>[%]</t>
  </si>
  <si>
    <t xml:space="preserve"> 1,000,000 or more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</si>
  <si>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</si>
  <si>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</si>
  <si>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</si>
  <si>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</si>
  <si>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</si>
  <si>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</si>
  <si>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</si>
  <si>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</si>
  <si>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</si>
  <si>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</si>
  <si>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</si>
  <si>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</si>
  <si>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</si>
  <si>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</si>
  <si>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</si>
  <si>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</si>
  <si>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</si>
  <si>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</si>
  <si>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</si>
  <si>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</si>
  <si>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</si>
  <si>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</si>
  <si>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</si>
  <si>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</si>
  <si>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</si>
  <si>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</si>
  <si>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</si>
  <si>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</si>
  <si>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</si>
  <si>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</si>
  <si>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</si>
  <si>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</si>
  <si>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</si>
  <si>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</si>
  <si>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</si>
  <si>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</si>
  <si>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</si>
  <si>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</si>
  <si>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</si>
  <si>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</si>
  <si>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</si>
  <si>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</si>
  <si>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</si>
  <si>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</si>
  <si>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</si>
  <si>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</si>
  <si>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</si>
  <si>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</si>
  <si>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</si>
  <si>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</si>
  <si>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</si>
  <si>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</si>
  <si>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</si>
  <si>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</si>
  <si>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</si>
  <si>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</si>
  <si>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</si>
  <si>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</si>
  <si>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</si>
  <si>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</si>
  <si>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Aggre-</t>
  </si>
  <si>
    <t>gate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</si>
  <si>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</si>
  <si>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</si>
  <si>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</si>
  <si>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</si>
  <si>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</si>
  <si>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</si>
  <si>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</si>
  <si>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ID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</si>
  <si>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</si>
  <si>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</si>
  <si>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</si>
  <si>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</si>
  <si>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</si>
  <si>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</si>
  <si>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</si>
  <si>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</si>
  <si>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</si>
  <si>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</si>
  <si>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</si>
  <si>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[MFS]</t>
  </si>
  <si>
    <t>Income Level</t>
  </si>
  <si>
    <t>as a</t>
  </si>
  <si>
    <t>% of</t>
  </si>
  <si>
    <t xml:space="preserve">All </t>
  </si>
  <si>
    <t>MFS Re-</t>
  </si>
  <si>
    <t>Factor</t>
  </si>
  <si>
    <t>a</t>
  </si>
  <si>
    <t xml:space="preserve">Net Tax </t>
  </si>
  <si>
    <t>Per Re-</t>
  </si>
  <si>
    <t>Gross</t>
  </si>
  <si>
    <t>turn [All</t>
  </si>
  <si>
    <t>Returns]</t>
  </si>
  <si>
    <t>MFS-ID</t>
  </si>
  <si>
    <t>NCTI Level</t>
  </si>
  <si>
    <t>FAGI Level</t>
  </si>
  <si>
    <t xml:space="preserve">TABLE 5B.   TAX YEAR 2014 INDIVIDUAL INCOME TAX CALCULATION BY INCOME LEVEL BY DEDUCTION TYPE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</si>
  <si>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</si>
  <si>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</si>
  <si>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</si>
  <si>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</si>
  <si>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</si>
  <si>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</si>
  <si>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</si>
  <si>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</si>
  <si>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                Itemized Deductions††:</t>
  </si>
  <si>
    <t>Taken</t>
  </si>
  <si>
    <t>Rate†††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</si>
  <si>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</si>
  <si>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</si>
  <si>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 xml:space="preserve">              B.  BY SIZE OF FEDERAL ADJUSTED GROSS INCOME</t>
  </si>
  <si>
    <t xml:space="preserve">                                                                                                                             MARRIED FILING SEPARATELY:  STANDARD DEDUCTION</t>
  </si>
  <si>
    <t xml:space="preserve">  A.  BY SIZE OF NC TAXABLE INCOME</t>
  </si>
  <si>
    <t xml:space="preserve">  ††Claiming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</si>
  <si>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                          MARRIED FILING SEPARATELY: ITEMIZED DEDUCTIONS</t>
  </si>
  <si>
    <t>*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</si>
  <si>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</si>
  <si>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</si>
  <si>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</si>
  <si>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†Net Tax=Computed net tax liability (after application of tax credits) plus consumer use tax liability</t>
  </si>
  <si>
    <r>
      <t xml:space="preserve"> 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</si>
  <si>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</si>
  <si>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 allowance provision; increases the allowable child tax credit for certain taxpayers; and either eliminates or allows to sunset other tax credits applicable to the personal income tax.</t>
  </si>
  <si>
    <t xml:space="preserve">      Basic standard deduction allowances vary according to filing status: S=$7,500; MFJ/SS=$15,000; MFS=$7,500; and HoH=$12,000.  </t>
  </si>
  <si>
    <t xml:space="preserve"> 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</si>
  <si>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 charitable contributions as allowed under the Code.  NC does not allow a deduction for state and local taxes and foreign income taxes, or for medical and dental expenses (deduction for medical and dental expenses reinstated for tax year 2015).</t>
  </si>
  <si>
    <t xml:space="preserve">      Special rules apply for married taxpayers filing separate returns: a taxpayer may not deduct the standard deduction amount if the taxpayer's spouse claims itemized deductions for State purposes.</t>
  </si>
  <si>
    <t xml:space="preserve">      Proration (income apportionment) factors applicable to part-year and nonresident individuals can exceed 100% in cases where the portion of income subject to NC income tax exceeds total federal gross income, as adjusted.</t>
  </si>
  <si>
    <t xml:space="preserve">    *Summary information for this category has been combined with that of a preceding (or subsequent) category to avoid disclosing specific taxpayer details in categories with low participation.  Combined data are italicized.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</si>
</sst>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9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  <font>
      <sz val="10"/>
      <name val="Arial"/>
      <family val="2"/>
    </font>
    <font>
      <b/>
      <sz val="9"/>
      <color theme="1"/>
      <name val="Times New Roman"/>
      <family val="1"/>
    </font>
    <font>
      <b/>
      <i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7" fontId="2" fillId="0" borderId="0"/>
    <xf numFmtId="0" fontId="6" fillId="0" borderId="0"/>
  </cellStyleXfs>
  <cellXfs count="13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/>
    </xf>
    <xf numFmtId="3" fontId="1" fillId="2" borderId="20" xfId="0" applyNumberFormat="1" applyFont="1" applyFill="1" applyBorder="1"/>
    <xf numFmtId="3" fontId="1" fillId="3" borderId="19" xfId="0" applyNumberFormat="1" applyFont="1" applyFill="1" applyBorder="1"/>
    <xf numFmtId="3" fontId="1" fillId="3" borderId="20" xfId="0" applyNumberFormat="1" applyFont="1" applyFill="1" applyBorder="1"/>
    <xf numFmtId="3" fontId="1" fillId="2" borderId="22" xfId="0" applyNumberFormat="1" applyFont="1" applyFill="1" applyBorder="1"/>
    <xf numFmtId="0" fontId="0" fillId="4" borderId="7" xfId="0" applyFill="1" applyBorder="1"/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0" fontId="4" fillId="2" borderId="0" xfId="0" applyFont="1" applyFill="1"/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/>
    </xf>
    <xf numFmtId="3" fontId="1" fillId="5" borderId="4" xfId="0" applyNumberFormat="1" applyFont="1" applyFill="1" applyBorder="1"/>
    <xf numFmtId="3" fontId="1" fillId="5" borderId="5" xfId="0" applyNumberFormat="1" applyFont="1" applyFill="1" applyBorder="1"/>
    <xf numFmtId="3" fontId="1" fillId="5" borderId="17" xfId="0" applyNumberFormat="1" applyFont="1" applyFill="1" applyBorder="1"/>
    <xf numFmtId="3" fontId="1" fillId="5" borderId="2" xfId="0" applyNumberFormat="1" applyFont="1" applyFill="1" applyBorder="1"/>
    <xf numFmtId="3" fontId="1" fillId="5" borderId="24" xfId="0" applyNumberFormat="1" applyFont="1" applyFill="1" applyBorder="1"/>
    <xf numFmtId="3" fontId="1" fillId="5" borderId="18" xfId="0" applyNumberFormat="1" applyFont="1" applyFill="1" applyBorder="1"/>
    <xf numFmtId="0" fontId="3" fillId="2" borderId="0" xfId="2" applyFont="1" applyFill="1" applyBorder="1"/>
    <xf numFmtId="3" fontId="3" fillId="2" borderId="0" xfId="2" applyNumberFormat="1" applyFont="1" applyFill="1" applyBorder="1"/>
    <xf numFmtId="4" fontId="3" fillId="3" borderId="0" xfId="2" applyNumberFormat="1" applyFont="1" applyFill="1" applyBorder="1"/>
    <xf numFmtId="10" fontId="3" fillId="2" borderId="0" xfId="2" applyNumberFormat="1" applyFont="1" applyFill="1" applyBorder="1" applyAlignment="1">
      <alignment horizontal="right"/>
    </xf>
    <xf numFmtId="0" fontId="3" fillId="2" borderId="0" xfId="2" applyFont="1" applyFill="1"/>
    <xf numFmtId="0" fontId="3" fillId="2" borderId="0" xfId="2" quotePrefix="1" applyFont="1" applyFill="1"/>
    <xf numFmtId="0" fontId="4" fillId="2" borderId="0" xfId="2" applyFont="1" applyFill="1"/>
    <xf numFmtId="0" fontId="7" fillId="5" borderId="0" xfId="0" applyFont="1" applyFill="1"/>
    <xf numFmtId="3" fontId="7" fillId="5" borderId="0" xfId="0" applyNumberFormat="1" applyFont="1" applyFill="1"/>
    <xf numFmtId="38" fontId="7" fillId="5" borderId="0" xfId="0" applyNumberFormat="1" applyFont="1" applyFill="1"/>
    <xf numFmtId="37" fontId="3" fillId="2" borderId="0" xfId="2" applyNumberFormat="1" applyFont="1" applyFill="1" applyBorder="1"/>
    <xf numFmtId="10" fontId="1" fillId="2" borderId="0" xfId="0" applyNumberFormat="1" applyFont="1" applyFill="1" applyBorder="1" applyAlignment="1">
      <alignment horizontal="right"/>
    </xf>
    <xf numFmtId="0" fontId="1" fillId="4" borderId="12" xfId="2" applyFont="1" applyFill="1" applyBorder="1" applyAlignment="1">
      <alignment horizontal="centerContinuous"/>
    </xf>
    <xf numFmtId="0" fontId="6" fillId="4" borderId="7" xfId="2" applyFill="1" applyBorder="1"/>
    <xf numFmtId="38" fontId="1" fillId="3" borderId="2" xfId="0" applyNumberFormat="1" applyFont="1" applyFill="1" applyBorder="1"/>
    <xf numFmtId="41" fontId="1" fillId="3" borderId="2" xfId="0" applyNumberFormat="1" applyFont="1" applyFill="1" applyBorder="1"/>
    <xf numFmtId="0" fontId="3" fillId="5" borderId="0" xfId="0" applyFont="1" applyFill="1" applyBorder="1" applyAlignment="1">
      <alignment horizontal="left"/>
    </xf>
    <xf numFmtId="0" fontId="4" fillId="5" borderId="0" xfId="0" applyFont="1" applyFill="1" applyAlignment="1"/>
    <xf numFmtId="0" fontId="3" fillId="2" borderId="0" xfId="2" applyFont="1" applyFill="1" applyAlignment="1"/>
    <xf numFmtId="0" fontId="4" fillId="2" borderId="0" xfId="2" applyFont="1" applyFill="1" applyAlignment="1"/>
    <xf numFmtId="0" fontId="4" fillId="2" borderId="0" xfId="0" applyFont="1" applyFill="1" applyAlignment="1"/>
    <xf numFmtId="3" fontId="1" fillId="5" borderId="17" xfId="0" applyNumberFormat="1" applyFont="1" applyFill="1" applyBorder="1" applyAlignment="1">
      <alignment horizontal="right"/>
    </xf>
    <xf numFmtId="3" fontId="8" fillId="5" borderId="4" xfId="0" applyNumberFormat="1" applyFont="1" applyFill="1" applyBorder="1"/>
    <xf numFmtId="3" fontId="1" fillId="5" borderId="2" xfId="0" applyNumberFormat="1" applyFont="1" applyFill="1" applyBorder="1" applyAlignment="1">
      <alignment horizontal="right"/>
    </xf>
    <xf numFmtId="3" fontId="8" fillId="5" borderId="5" xfId="0" applyNumberFormat="1" applyFont="1" applyFill="1" applyBorder="1"/>
  </cellXfs>
  <cellStyles count="3">
    <cellStyle name="Normal" xfId="0" builtinId="0"/>
    <cellStyle name="Normal 2" xfId="2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zoomScaleNormal="100" workbookViewId="0">
      <selection activeCell="A74" sqref="A74:V74"/>
    </sheetView>
  </sheetViews>
  <sheetFormatPr defaultRowHeight="10.5" customHeight="1" x14ac:dyDescent="0.2"/>
  <cols>
    <col min="1" max="1" width="12.7109375" style="11" customWidth="1"/>
    <col min="2" max="3" width="6.42578125" style="11" customWidth="1"/>
    <col min="4" max="4" width="9" style="11" customWidth="1"/>
    <col min="5" max="5" width="6.42578125" style="11" customWidth="1"/>
    <col min="6" max="6" width="9" style="11" customWidth="1"/>
    <col min="7" max="7" width="10.5703125" style="11" customWidth="1"/>
    <col min="8" max="8" width="7.5703125" style="11" customWidth="1"/>
    <col min="9" max="9" width="9.28515625" style="11" customWidth="1"/>
    <col min="10" max="10" width="10.140625" style="11" customWidth="1"/>
    <col min="11" max="11" width="6.42578125" style="11" customWidth="1"/>
    <col min="12" max="12" width="6" style="11" customWidth="1"/>
    <col min="13" max="13" width="9.7109375" style="11" customWidth="1"/>
    <col min="14" max="14" width="6.42578125" style="11" customWidth="1"/>
    <col min="15" max="16" width="10.7109375" style="11" customWidth="1"/>
    <col min="17" max="17" width="6.5703125" style="11" customWidth="1"/>
    <col min="18" max="18" width="6" style="11" customWidth="1"/>
    <col min="19" max="19" width="10" style="11" customWidth="1"/>
    <col min="20" max="20" width="7.85546875" style="11" customWidth="1"/>
    <col min="21" max="21" width="9.7109375" style="11" customWidth="1"/>
    <col min="22" max="22" width="7" style="11" customWidth="1"/>
    <col min="23" max="23" width="5.85546875" style="11" customWidth="1"/>
    <col min="24" max="16384" width="9.140625" style="11"/>
  </cols>
  <sheetData>
    <row r="1" spans="1:23" ht="10.5" customHeight="1" x14ac:dyDescent="0.2">
      <c r="A1" s="41" t="s">
        <v>110</v>
      </c>
      <c r="B1" s="27"/>
      <c r="C1" s="27"/>
      <c r="D1" s="27"/>
      <c r="E1" s="27"/>
      <c r="F1" s="27"/>
      <c r="G1" s="27"/>
      <c r="H1" s="27"/>
      <c r="I1" s="27"/>
      <c r="J1" s="28"/>
      <c r="K1" s="28"/>
      <c r="L1" s="28"/>
      <c r="M1" s="27"/>
      <c r="N1" s="27"/>
      <c r="O1" s="28"/>
      <c r="P1" s="28"/>
      <c r="Q1" s="28"/>
      <c r="R1" s="28"/>
      <c r="S1" s="28"/>
      <c r="T1" s="28"/>
      <c r="U1" s="3"/>
      <c r="V1" s="3"/>
      <c r="W1" s="3"/>
    </row>
    <row r="2" spans="1:23" ht="10.5" customHeight="1" x14ac:dyDescent="0.2">
      <c r="A2" s="41"/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7"/>
      <c r="N2" s="27"/>
      <c r="O2" s="28"/>
      <c r="P2" s="28"/>
      <c r="Q2" s="28"/>
      <c r="R2" s="28"/>
      <c r="S2" s="28"/>
      <c r="T2" s="28"/>
      <c r="U2" s="3"/>
      <c r="V2" s="3"/>
      <c r="W2" s="3"/>
    </row>
    <row r="3" spans="1:23" ht="11.25" customHeight="1" thickBot="1" x14ac:dyDescent="0.25">
      <c r="G3" s="43" t="s">
        <v>125</v>
      </c>
      <c r="I3" s="1" t="s">
        <v>128</v>
      </c>
      <c r="J3" s="9"/>
      <c r="K3" s="9"/>
      <c r="L3" s="43"/>
      <c r="M3" s="43"/>
      <c r="N3" s="5"/>
      <c r="O3" s="43"/>
      <c r="P3" s="43"/>
      <c r="Q3" s="43"/>
      <c r="R3" s="43"/>
      <c r="S3" s="9"/>
      <c r="T3" s="4"/>
      <c r="U3" s="2"/>
      <c r="V3" s="2"/>
      <c r="W3" s="2"/>
    </row>
    <row r="4" spans="1:23" ht="10.5" customHeight="1" x14ac:dyDescent="0.2">
      <c r="A4" s="14"/>
      <c r="B4" s="87"/>
      <c r="C4" s="60" t="s">
        <v>111</v>
      </c>
      <c r="D4" s="72"/>
      <c r="E4" s="72"/>
      <c r="F4" s="55"/>
      <c r="G4" s="55"/>
      <c r="H4" s="72"/>
      <c r="I4" s="54" t="s">
        <v>83</v>
      </c>
      <c r="J4" s="55"/>
      <c r="K4" s="60" t="s">
        <v>119</v>
      </c>
      <c r="L4" s="60"/>
      <c r="M4" s="60"/>
      <c r="N4" s="60"/>
      <c r="O4" s="54" t="s">
        <v>80</v>
      </c>
      <c r="P4" s="72"/>
      <c r="Q4" s="55"/>
      <c r="R4" s="16" t="s">
        <v>75</v>
      </c>
      <c r="S4" s="15"/>
      <c r="T4" s="15"/>
      <c r="U4" s="17"/>
      <c r="V4" s="16" t="s">
        <v>66</v>
      </c>
      <c r="W4" s="42"/>
    </row>
    <row r="5" spans="1:23" ht="10.5" customHeight="1" x14ac:dyDescent="0.2">
      <c r="A5" s="2"/>
      <c r="B5" s="88" t="s">
        <v>73</v>
      </c>
      <c r="C5" s="68" t="s">
        <v>112</v>
      </c>
      <c r="D5" s="10"/>
      <c r="E5" s="10"/>
      <c r="F5" s="69"/>
      <c r="G5" s="69" t="s">
        <v>84</v>
      </c>
      <c r="H5" s="6"/>
      <c r="I5" s="77" t="s">
        <v>85</v>
      </c>
      <c r="J5" s="69"/>
      <c r="K5" s="57"/>
      <c r="L5" s="61" t="s">
        <v>96</v>
      </c>
      <c r="M5" s="70"/>
      <c r="N5" s="61"/>
      <c r="O5" s="56" t="s">
        <v>81</v>
      </c>
      <c r="P5" s="79"/>
      <c r="Q5" s="69"/>
      <c r="R5" s="69" t="s">
        <v>78</v>
      </c>
      <c r="S5" s="7"/>
      <c r="T5" s="7"/>
      <c r="U5" s="19" t="s">
        <v>86</v>
      </c>
      <c r="V5" s="18" t="s">
        <v>67</v>
      </c>
      <c r="W5" s="31"/>
    </row>
    <row r="6" spans="1:23" ht="10.5" customHeight="1" x14ac:dyDescent="0.2">
      <c r="A6" s="2"/>
      <c r="B6" s="88" t="s">
        <v>74</v>
      </c>
      <c r="C6" s="105" t="s">
        <v>113</v>
      </c>
      <c r="D6" s="106"/>
      <c r="E6" s="105" t="s">
        <v>114</v>
      </c>
      <c r="F6" s="106"/>
      <c r="G6" s="69" t="s">
        <v>87</v>
      </c>
      <c r="H6" s="6" t="s">
        <v>66</v>
      </c>
      <c r="I6" s="77" t="s">
        <v>88</v>
      </c>
      <c r="J6" s="69"/>
      <c r="K6" s="77"/>
      <c r="L6" s="18" t="s">
        <v>97</v>
      </c>
      <c r="M6" s="6"/>
      <c r="N6" s="18"/>
      <c r="O6" s="61"/>
      <c r="P6" s="61"/>
      <c r="Q6" s="99" t="s">
        <v>90</v>
      </c>
      <c r="R6" s="69" t="s">
        <v>101</v>
      </c>
      <c r="S6" s="7"/>
      <c r="T6" s="20"/>
      <c r="U6" s="19" t="s">
        <v>6</v>
      </c>
      <c r="V6" s="18" t="s">
        <v>102</v>
      </c>
      <c r="W6" s="6"/>
    </row>
    <row r="7" spans="1:23" ht="10.5" customHeight="1" x14ac:dyDescent="0.2">
      <c r="A7" s="2"/>
      <c r="B7" s="88" t="s">
        <v>21</v>
      </c>
      <c r="C7" s="57"/>
      <c r="D7" s="61" t="s">
        <v>115</v>
      </c>
      <c r="E7" s="57"/>
      <c r="F7" s="61" t="s">
        <v>115</v>
      </c>
      <c r="G7" s="69" t="s">
        <v>13</v>
      </c>
      <c r="H7" s="6" t="s">
        <v>67</v>
      </c>
      <c r="I7" s="6" t="s">
        <v>89</v>
      </c>
      <c r="J7" s="69"/>
      <c r="K7" s="18"/>
      <c r="L7" s="6" t="s">
        <v>98</v>
      </c>
      <c r="M7" s="6"/>
      <c r="N7" s="18" t="s">
        <v>66</v>
      </c>
      <c r="O7" s="7"/>
      <c r="P7" s="7"/>
      <c r="Q7" s="6" t="s">
        <v>93</v>
      </c>
      <c r="R7" s="18" t="s">
        <v>79</v>
      </c>
      <c r="S7" s="7" t="s">
        <v>8</v>
      </c>
      <c r="T7" s="7"/>
      <c r="U7" s="19" t="s">
        <v>68</v>
      </c>
      <c r="V7" s="18" t="s">
        <v>103</v>
      </c>
      <c r="W7" s="20" t="s">
        <v>90</v>
      </c>
    </row>
    <row r="8" spans="1:23" ht="10.5" customHeight="1" x14ac:dyDescent="0.2">
      <c r="A8" s="2"/>
      <c r="B8" s="88" t="s">
        <v>22</v>
      </c>
      <c r="C8" s="6" t="s">
        <v>21</v>
      </c>
      <c r="D8" s="18" t="s">
        <v>116</v>
      </c>
      <c r="E8" s="6" t="s">
        <v>21</v>
      </c>
      <c r="F8" s="18" t="s">
        <v>117</v>
      </c>
      <c r="G8" s="69" t="s">
        <v>14</v>
      </c>
      <c r="H8" s="6" t="s">
        <v>91</v>
      </c>
      <c r="I8" s="96"/>
      <c r="J8" s="73"/>
      <c r="K8" s="6" t="s">
        <v>21</v>
      </c>
      <c r="L8" s="18" t="s">
        <v>99</v>
      </c>
      <c r="M8" s="6"/>
      <c r="N8" s="18" t="s">
        <v>67</v>
      </c>
      <c r="O8" s="6" t="s">
        <v>15</v>
      </c>
      <c r="P8" s="6" t="s">
        <v>16</v>
      </c>
      <c r="Q8" s="7" t="s">
        <v>76</v>
      </c>
      <c r="R8" s="7" t="s">
        <v>22</v>
      </c>
      <c r="S8" s="7" t="s">
        <v>104</v>
      </c>
      <c r="T8" s="20" t="s">
        <v>7</v>
      </c>
      <c r="U8" s="19" t="s">
        <v>69</v>
      </c>
      <c r="V8" s="18" t="s">
        <v>105</v>
      </c>
      <c r="W8" s="20" t="s">
        <v>93</v>
      </c>
    </row>
    <row r="9" spans="1:23" ht="10.5" customHeight="1" x14ac:dyDescent="0.2">
      <c r="A9" s="2"/>
      <c r="B9" s="88" t="s">
        <v>23</v>
      </c>
      <c r="C9" s="22" t="s">
        <v>22</v>
      </c>
      <c r="D9" s="18" t="s">
        <v>118</v>
      </c>
      <c r="E9" s="22" t="s">
        <v>22</v>
      </c>
      <c r="F9" s="18" t="s">
        <v>118</v>
      </c>
      <c r="G9" s="69" t="s">
        <v>17</v>
      </c>
      <c r="H9" s="10" t="s">
        <v>87</v>
      </c>
      <c r="I9" s="6"/>
      <c r="J9" s="97"/>
      <c r="K9" s="22" t="s">
        <v>22</v>
      </c>
      <c r="L9" s="23" t="s">
        <v>92</v>
      </c>
      <c r="M9" s="6" t="s">
        <v>64</v>
      </c>
      <c r="N9" s="18" t="s">
        <v>82</v>
      </c>
      <c r="O9" s="21" t="s">
        <v>18</v>
      </c>
      <c r="P9" s="7" t="s">
        <v>18</v>
      </c>
      <c r="Q9" s="6" t="s">
        <v>77</v>
      </c>
      <c r="R9" s="7" t="s">
        <v>91</v>
      </c>
      <c r="S9" s="7" t="s">
        <v>24</v>
      </c>
      <c r="T9" s="7" t="s">
        <v>9</v>
      </c>
      <c r="U9" s="19" t="s">
        <v>70</v>
      </c>
      <c r="V9" s="18" t="s">
        <v>107</v>
      </c>
      <c r="W9" s="20" t="s">
        <v>6</v>
      </c>
    </row>
    <row r="10" spans="1:23" ht="10.5" customHeight="1" x14ac:dyDescent="0.2">
      <c r="A10" s="2"/>
      <c r="B10" s="88" t="s">
        <v>72</v>
      </c>
      <c r="C10" s="10" t="s">
        <v>23</v>
      </c>
      <c r="D10" s="18" t="s">
        <v>58</v>
      </c>
      <c r="E10" s="10" t="s">
        <v>23</v>
      </c>
      <c r="F10" s="18" t="s">
        <v>58</v>
      </c>
      <c r="G10" s="69" t="s">
        <v>19</v>
      </c>
      <c r="H10" s="10" t="s">
        <v>65</v>
      </c>
      <c r="I10" s="71" t="s">
        <v>10</v>
      </c>
      <c r="J10" s="23" t="s">
        <v>2</v>
      </c>
      <c r="K10" s="10" t="s">
        <v>23</v>
      </c>
      <c r="L10" s="23" t="s">
        <v>72</v>
      </c>
      <c r="M10" s="71" t="s">
        <v>58</v>
      </c>
      <c r="N10" s="18" t="s">
        <v>65</v>
      </c>
      <c r="O10" s="6" t="s">
        <v>20</v>
      </c>
      <c r="P10" s="6" t="s">
        <v>20</v>
      </c>
      <c r="Q10" s="6" t="s">
        <v>100</v>
      </c>
      <c r="R10" s="6" t="s">
        <v>87</v>
      </c>
      <c r="S10" s="7" t="s">
        <v>68</v>
      </c>
      <c r="T10" s="7" t="s">
        <v>120</v>
      </c>
      <c r="U10" s="19" t="s">
        <v>71</v>
      </c>
      <c r="V10" s="18" t="s">
        <v>106</v>
      </c>
      <c r="W10" s="20" t="s">
        <v>121</v>
      </c>
    </row>
    <row r="11" spans="1:23" ht="10.5" customHeight="1" thickBot="1" x14ac:dyDescent="0.25">
      <c r="A11" s="98" t="s">
        <v>95</v>
      </c>
      <c r="B11" s="89" t="s">
        <v>94</v>
      </c>
      <c r="C11" s="25" t="s">
        <v>72</v>
      </c>
      <c r="D11" s="24" t="s">
        <v>3</v>
      </c>
      <c r="E11" s="25" t="s">
        <v>72</v>
      </c>
      <c r="F11" s="25" t="s">
        <v>3</v>
      </c>
      <c r="G11" s="69" t="s">
        <v>3</v>
      </c>
      <c r="H11" s="10" t="s">
        <v>3</v>
      </c>
      <c r="I11" s="6" t="s">
        <v>3</v>
      </c>
      <c r="J11" s="18" t="s">
        <v>3</v>
      </c>
      <c r="K11" s="25" t="s">
        <v>72</v>
      </c>
      <c r="L11" s="19" t="s">
        <v>11</v>
      </c>
      <c r="M11" s="24" t="s">
        <v>3</v>
      </c>
      <c r="N11" s="25" t="s">
        <v>3</v>
      </c>
      <c r="O11" s="6" t="s">
        <v>3</v>
      </c>
      <c r="P11" s="7" t="s">
        <v>3</v>
      </c>
      <c r="Q11" s="19" t="s">
        <v>11</v>
      </c>
      <c r="R11" s="19" t="s">
        <v>11</v>
      </c>
      <c r="S11" s="7" t="s">
        <v>3</v>
      </c>
      <c r="T11" s="7" t="s">
        <v>3</v>
      </c>
      <c r="U11" s="19" t="s">
        <v>3</v>
      </c>
      <c r="V11" s="19" t="s">
        <v>3</v>
      </c>
      <c r="W11" s="19" t="s">
        <v>11</v>
      </c>
    </row>
    <row r="12" spans="1:23" ht="11.25" customHeight="1" thickBot="1" x14ac:dyDescent="0.25">
      <c r="A12" s="44" t="s">
        <v>108</v>
      </c>
      <c r="B12" s="50"/>
      <c r="C12" s="125"/>
      <c r="D12" s="125"/>
      <c r="E12" s="125"/>
      <c r="F12" s="125"/>
      <c r="G12" s="50"/>
      <c r="H12" s="50"/>
      <c r="I12" s="44"/>
      <c r="J12" s="45"/>
      <c r="K12" s="46" t="s">
        <v>126</v>
      </c>
      <c r="L12" s="46"/>
      <c r="M12" s="47"/>
      <c r="N12" s="48"/>
      <c r="O12" s="47"/>
      <c r="P12" s="48"/>
      <c r="Q12" s="48"/>
      <c r="R12" s="48"/>
      <c r="S12" s="48"/>
      <c r="T12" s="47"/>
      <c r="U12" s="47"/>
      <c r="V12" s="45"/>
      <c r="W12" s="47"/>
    </row>
    <row r="13" spans="1:23" ht="10.5" customHeight="1" x14ac:dyDescent="0.2">
      <c r="A13" s="2" t="s">
        <v>0</v>
      </c>
      <c r="B13" s="90">
        <v>18056</v>
      </c>
      <c r="C13" s="107">
        <v>17</v>
      </c>
      <c r="D13" s="108">
        <v>5310</v>
      </c>
      <c r="E13" s="108">
        <v>4428</v>
      </c>
      <c r="F13" s="108">
        <v>2164320</v>
      </c>
      <c r="G13" s="35">
        <v>1942838235</v>
      </c>
      <c r="H13" s="35">
        <f t="shared" ref="H13:H36" si="0">G13/K13</f>
        <v>251434.99870583668</v>
      </c>
      <c r="I13" s="35">
        <v>86079993</v>
      </c>
      <c r="J13" s="35">
        <v>124591966</v>
      </c>
      <c r="K13" s="35">
        <v>7727</v>
      </c>
      <c r="L13" s="74">
        <f t="shared" ref="L13:L36" si="1">K13/B13</f>
        <v>0.4279463890119628</v>
      </c>
      <c r="M13" s="35">
        <v>251520085</v>
      </c>
      <c r="N13" s="35">
        <f t="shared" ref="N13:N36" si="2">M13/K13</f>
        <v>32550.806910832147</v>
      </c>
      <c r="O13" s="35">
        <v>1652806177</v>
      </c>
      <c r="P13" s="59">
        <v>-112623043</v>
      </c>
      <c r="Q13" s="81">
        <f t="shared" ref="Q13:Q36" si="3">P13/O13</f>
        <v>-6.8140502236276435E-2</v>
      </c>
      <c r="R13" s="74">
        <f t="shared" ref="R13:R36" si="4">O13/G13</f>
        <v>0.8507173408598272</v>
      </c>
      <c r="S13" s="13">
        <v>0</v>
      </c>
      <c r="T13" s="62">
        <v>0</v>
      </c>
      <c r="U13" s="62">
        <v>0</v>
      </c>
      <c r="V13" s="37">
        <v>0</v>
      </c>
      <c r="W13" s="37">
        <v>0</v>
      </c>
    </row>
    <row r="14" spans="1:23" ht="10.5" customHeight="1" x14ac:dyDescent="0.2">
      <c r="A14" s="2" t="s">
        <v>59</v>
      </c>
      <c r="B14" s="91">
        <v>8003</v>
      </c>
      <c r="C14" s="109">
        <v>589</v>
      </c>
      <c r="D14" s="110">
        <v>25047</v>
      </c>
      <c r="E14" s="110">
        <v>4065</v>
      </c>
      <c r="F14" s="110">
        <v>127223</v>
      </c>
      <c r="G14" s="63">
        <v>197060002</v>
      </c>
      <c r="H14" s="53">
        <f t="shared" si="0"/>
        <v>38844.865365661346</v>
      </c>
      <c r="I14" s="53">
        <v>3382348</v>
      </c>
      <c r="J14" s="53">
        <v>7764991</v>
      </c>
      <c r="K14" s="53">
        <v>5073</v>
      </c>
      <c r="L14" s="75">
        <f t="shared" si="1"/>
        <v>0.63388729226540053</v>
      </c>
      <c r="M14" s="53">
        <v>21928308</v>
      </c>
      <c r="N14" s="53">
        <f t="shared" si="2"/>
        <v>4322.5523358959199</v>
      </c>
      <c r="O14" s="53">
        <v>170749051</v>
      </c>
      <c r="P14" s="53">
        <v>1191143</v>
      </c>
      <c r="Q14" s="78">
        <f t="shared" si="3"/>
        <v>6.9759860627278099E-3</v>
      </c>
      <c r="R14" s="75">
        <f t="shared" si="4"/>
        <v>0.86648253966829858</v>
      </c>
      <c r="S14" s="64">
        <v>68893</v>
      </c>
      <c r="T14" s="63">
        <v>2071</v>
      </c>
      <c r="U14" s="63">
        <v>66822</v>
      </c>
      <c r="V14" s="30">
        <f t="shared" ref="V14:V36" si="5">U14/K14</f>
        <v>13.172087522176227</v>
      </c>
      <c r="W14" s="29">
        <f t="shared" ref="W14:W35" si="6">U14/P14</f>
        <v>5.6099057795747448E-2</v>
      </c>
    </row>
    <row r="15" spans="1:23" ht="10.5" customHeight="1" x14ac:dyDescent="0.2">
      <c r="A15" s="2" t="s">
        <v>60</v>
      </c>
      <c r="B15" s="91">
        <v>3313</v>
      </c>
      <c r="C15" s="109">
        <v>404</v>
      </c>
      <c r="D15" s="110">
        <v>50451</v>
      </c>
      <c r="E15" s="110">
        <v>255</v>
      </c>
      <c r="F15" s="110">
        <v>110569</v>
      </c>
      <c r="G15" s="63">
        <v>264346363</v>
      </c>
      <c r="H15" s="53">
        <f t="shared" si="0"/>
        <v>382003.41473988438</v>
      </c>
      <c r="I15" s="53">
        <v>4039206</v>
      </c>
      <c r="J15" s="53">
        <v>8231566</v>
      </c>
      <c r="K15" s="53">
        <v>692</v>
      </c>
      <c r="L15" s="75">
        <f t="shared" si="1"/>
        <v>0.2088741322064594</v>
      </c>
      <c r="M15" s="53">
        <v>23232459</v>
      </c>
      <c r="N15" s="53">
        <f t="shared" si="2"/>
        <v>33572.917630057804</v>
      </c>
      <c r="O15" s="53">
        <v>236921544</v>
      </c>
      <c r="P15" s="53">
        <v>2051874</v>
      </c>
      <c r="Q15" s="78">
        <f t="shared" si="3"/>
        <v>8.6605631778256514E-3</v>
      </c>
      <c r="R15" s="75">
        <f t="shared" si="4"/>
        <v>0.89625422234388752</v>
      </c>
      <c r="S15" s="64">
        <v>119005</v>
      </c>
      <c r="T15" s="63">
        <v>5072</v>
      </c>
      <c r="U15" s="63">
        <v>113933</v>
      </c>
      <c r="V15" s="30">
        <f t="shared" si="5"/>
        <v>164.64306358381504</v>
      </c>
      <c r="W15" s="29">
        <f t="shared" si="6"/>
        <v>5.5526313993939196E-2</v>
      </c>
    </row>
    <row r="16" spans="1:23" ht="10.5" customHeight="1" x14ac:dyDescent="0.2">
      <c r="A16" s="2" t="s">
        <v>61</v>
      </c>
      <c r="B16" s="91">
        <v>3046</v>
      </c>
      <c r="C16" s="109">
        <v>383</v>
      </c>
      <c r="D16" s="110">
        <v>75294</v>
      </c>
      <c r="E16" s="110">
        <v>223</v>
      </c>
      <c r="F16" s="110">
        <v>82973</v>
      </c>
      <c r="G16" s="63">
        <v>120331936</v>
      </c>
      <c r="H16" s="53">
        <f t="shared" si="0"/>
        <v>190700.37400950873</v>
      </c>
      <c r="I16" s="53">
        <v>1565894</v>
      </c>
      <c r="J16" s="53">
        <v>4208547</v>
      </c>
      <c r="K16" s="53">
        <v>631</v>
      </c>
      <c r="L16" s="75">
        <f t="shared" si="1"/>
        <v>0.2071569271175312</v>
      </c>
      <c r="M16" s="53">
        <v>6648971</v>
      </c>
      <c r="N16" s="53">
        <f t="shared" si="2"/>
        <v>10537.196513470681</v>
      </c>
      <c r="O16" s="53">
        <v>111040312</v>
      </c>
      <c r="P16" s="53">
        <v>3138940</v>
      </c>
      <c r="Q16" s="78">
        <f t="shared" si="3"/>
        <v>2.8268472444493851E-2</v>
      </c>
      <c r="R16" s="75">
        <f t="shared" si="4"/>
        <v>0.92278339143483901</v>
      </c>
      <c r="S16" s="64">
        <v>182061</v>
      </c>
      <c r="T16" s="63">
        <v>9083</v>
      </c>
      <c r="U16" s="63">
        <v>172978</v>
      </c>
      <c r="V16" s="30">
        <f t="shared" si="5"/>
        <v>274.13312202852615</v>
      </c>
      <c r="W16" s="29">
        <f t="shared" si="6"/>
        <v>5.5107138078459607E-2</v>
      </c>
    </row>
    <row r="17" spans="1:23" ht="10.5" customHeight="1" x14ac:dyDescent="0.2">
      <c r="A17" s="2" t="s">
        <v>42</v>
      </c>
      <c r="B17" s="91">
        <v>6022</v>
      </c>
      <c r="C17" s="109">
        <v>682</v>
      </c>
      <c r="D17" s="110">
        <v>206184</v>
      </c>
      <c r="E17" s="110">
        <v>465</v>
      </c>
      <c r="F17" s="110">
        <v>210785</v>
      </c>
      <c r="G17" s="63">
        <v>335885378.98000002</v>
      </c>
      <c r="H17" s="53">
        <f t="shared" si="0"/>
        <v>282494.01091673679</v>
      </c>
      <c r="I17" s="53">
        <v>5372021</v>
      </c>
      <c r="J17" s="53">
        <v>8160152</v>
      </c>
      <c r="K17" s="53">
        <v>1189</v>
      </c>
      <c r="L17" s="75">
        <f t="shared" si="1"/>
        <v>0.19744271006310196</v>
      </c>
      <c r="M17" s="53">
        <v>21521249</v>
      </c>
      <c r="N17" s="53">
        <f t="shared" si="2"/>
        <v>18100.293523969722</v>
      </c>
      <c r="O17" s="53">
        <v>311575998.98000002</v>
      </c>
      <c r="P17" s="53">
        <v>9456652</v>
      </c>
      <c r="Q17" s="78">
        <f t="shared" si="3"/>
        <v>3.0351028419897709E-2</v>
      </c>
      <c r="R17" s="75">
        <f t="shared" si="4"/>
        <v>0.92762596551888765</v>
      </c>
      <c r="S17" s="64">
        <v>548498</v>
      </c>
      <c r="T17" s="63">
        <v>20555</v>
      </c>
      <c r="U17" s="63">
        <v>527943</v>
      </c>
      <c r="V17" s="30">
        <f t="shared" si="5"/>
        <v>444.02270815811607</v>
      </c>
      <c r="W17" s="29">
        <f t="shared" si="6"/>
        <v>5.5827686162079351E-2</v>
      </c>
    </row>
    <row r="18" spans="1:23" ht="10.5" customHeight="1" x14ac:dyDescent="0.2">
      <c r="A18" s="2" t="s">
        <v>41</v>
      </c>
      <c r="B18" s="91">
        <v>978</v>
      </c>
      <c r="C18" s="109">
        <v>108</v>
      </c>
      <c r="D18" s="110">
        <v>44179</v>
      </c>
      <c r="E18" s="110">
        <v>72</v>
      </c>
      <c r="F18" s="110">
        <v>41522</v>
      </c>
      <c r="G18" s="63">
        <v>33273395</v>
      </c>
      <c r="H18" s="53">
        <f t="shared" si="0"/>
        <v>182820.85164835164</v>
      </c>
      <c r="I18" s="53">
        <v>186620</v>
      </c>
      <c r="J18" s="53">
        <v>1067267</v>
      </c>
      <c r="K18" s="53">
        <v>182</v>
      </c>
      <c r="L18" s="75">
        <f t="shared" si="1"/>
        <v>0.18609406952965235</v>
      </c>
      <c r="M18" s="53">
        <v>5781987</v>
      </c>
      <c r="N18" s="53">
        <f t="shared" si="2"/>
        <v>31769.159340659342</v>
      </c>
      <c r="O18" s="53">
        <v>26610761</v>
      </c>
      <c r="P18" s="53">
        <v>1879474</v>
      </c>
      <c r="Q18" s="78">
        <f t="shared" si="3"/>
        <v>7.062834467605042E-2</v>
      </c>
      <c r="R18" s="75">
        <f t="shared" si="4"/>
        <v>0.7997609200984751</v>
      </c>
      <c r="S18" s="64">
        <v>109014</v>
      </c>
      <c r="T18" s="63">
        <v>3668</v>
      </c>
      <c r="U18" s="63">
        <v>105346</v>
      </c>
      <c r="V18" s="30">
        <f t="shared" si="5"/>
        <v>578.82417582417577</v>
      </c>
      <c r="W18" s="29">
        <f t="shared" si="6"/>
        <v>5.6050788678108872E-2</v>
      </c>
    </row>
    <row r="19" spans="1:23" ht="10.5" customHeight="1" x14ac:dyDescent="0.2">
      <c r="A19" s="2" t="s">
        <v>40</v>
      </c>
      <c r="B19" s="91">
        <v>3400</v>
      </c>
      <c r="C19" s="109">
        <v>348</v>
      </c>
      <c r="D19" s="110">
        <v>144697</v>
      </c>
      <c r="E19" s="110">
        <v>257</v>
      </c>
      <c r="F19" s="110">
        <v>121697</v>
      </c>
      <c r="G19" s="63">
        <v>108202112</v>
      </c>
      <c r="H19" s="53">
        <f t="shared" si="0"/>
        <v>173679.15248796149</v>
      </c>
      <c r="I19" s="53">
        <v>922871</v>
      </c>
      <c r="J19" s="53">
        <v>3857297</v>
      </c>
      <c r="K19" s="53">
        <v>623</v>
      </c>
      <c r="L19" s="75">
        <f t="shared" si="1"/>
        <v>0.18323529411764705</v>
      </c>
      <c r="M19" s="53">
        <v>8727518</v>
      </c>
      <c r="N19" s="53">
        <f t="shared" si="2"/>
        <v>14008.857142857143</v>
      </c>
      <c r="O19" s="53">
        <v>96540168</v>
      </c>
      <c r="P19" s="53">
        <v>7303872</v>
      </c>
      <c r="Q19" s="78">
        <f t="shared" si="3"/>
        <v>7.5656300908861066E-2</v>
      </c>
      <c r="R19" s="75">
        <f t="shared" si="4"/>
        <v>0.89222073595014484</v>
      </c>
      <c r="S19" s="64">
        <v>423621</v>
      </c>
      <c r="T19" s="63">
        <v>12918</v>
      </c>
      <c r="U19" s="63">
        <v>410703</v>
      </c>
      <c r="V19" s="30">
        <f t="shared" si="5"/>
        <v>659.23434991974318</v>
      </c>
      <c r="W19" s="29">
        <f t="shared" si="6"/>
        <v>5.6230859467416731E-2</v>
      </c>
    </row>
    <row r="20" spans="1:23" ht="10.5" customHeight="1" x14ac:dyDescent="0.2">
      <c r="A20" s="2" t="s">
        <v>39</v>
      </c>
      <c r="B20" s="91">
        <v>3644</v>
      </c>
      <c r="C20" s="109">
        <v>387</v>
      </c>
      <c r="D20" s="110">
        <v>172260</v>
      </c>
      <c r="E20" s="110">
        <v>285</v>
      </c>
      <c r="F20" s="110">
        <v>148304</v>
      </c>
      <c r="G20" s="63">
        <v>486202363</v>
      </c>
      <c r="H20" s="53">
        <f t="shared" si="0"/>
        <v>711862.90336749633</v>
      </c>
      <c r="I20" s="53">
        <v>1046118</v>
      </c>
      <c r="J20" s="53">
        <v>7819896</v>
      </c>
      <c r="K20" s="53">
        <v>683</v>
      </c>
      <c r="L20" s="75">
        <f t="shared" si="1"/>
        <v>0.18743139407244785</v>
      </c>
      <c r="M20" s="53">
        <v>89069544</v>
      </c>
      <c r="N20" s="53">
        <f t="shared" si="2"/>
        <v>130409.28843338214</v>
      </c>
      <c r="O20" s="53">
        <v>390359041</v>
      </c>
      <c r="P20" s="53">
        <v>9473538</v>
      </c>
      <c r="Q20" s="78">
        <f t="shared" si="3"/>
        <v>2.4268780801723507E-2</v>
      </c>
      <c r="R20" s="75">
        <f t="shared" si="4"/>
        <v>0.80287359895040245</v>
      </c>
      <c r="S20" s="64">
        <v>549472</v>
      </c>
      <c r="T20" s="63">
        <v>19015</v>
      </c>
      <c r="U20" s="63">
        <v>530457</v>
      </c>
      <c r="V20" s="30">
        <f t="shared" si="5"/>
        <v>776.65739385065888</v>
      </c>
      <c r="W20" s="29">
        <f t="shared" si="6"/>
        <v>5.5993547500416421E-2</v>
      </c>
    </row>
    <row r="21" spans="1:23" ht="10.5" customHeight="1" x14ac:dyDescent="0.2">
      <c r="A21" s="2" t="s">
        <v>38</v>
      </c>
      <c r="B21" s="91">
        <v>3228</v>
      </c>
      <c r="C21" s="109">
        <v>340</v>
      </c>
      <c r="D21" s="110">
        <v>164893</v>
      </c>
      <c r="E21" s="110">
        <v>225</v>
      </c>
      <c r="F21" s="110">
        <v>92526</v>
      </c>
      <c r="G21" s="63">
        <v>170278682</v>
      </c>
      <c r="H21" s="53">
        <f t="shared" si="0"/>
        <v>296652.75609756098</v>
      </c>
      <c r="I21" s="53">
        <v>2060540</v>
      </c>
      <c r="J21" s="53">
        <v>4124632</v>
      </c>
      <c r="K21" s="53">
        <v>574</v>
      </c>
      <c r="L21" s="75">
        <f t="shared" si="1"/>
        <v>0.17781908302354399</v>
      </c>
      <c r="M21" s="53">
        <v>58747497</v>
      </c>
      <c r="N21" s="53">
        <f t="shared" si="2"/>
        <v>102347.55574912892</v>
      </c>
      <c r="O21" s="53">
        <v>109467093</v>
      </c>
      <c r="P21" s="53">
        <v>9174430</v>
      </c>
      <c r="Q21" s="78">
        <f t="shared" si="3"/>
        <v>8.380993546617703E-2</v>
      </c>
      <c r="R21" s="75">
        <f t="shared" si="4"/>
        <v>0.6428702155446564</v>
      </c>
      <c r="S21" s="64">
        <v>532109</v>
      </c>
      <c r="T21" s="63">
        <v>14222</v>
      </c>
      <c r="U21" s="63">
        <v>517887</v>
      </c>
      <c r="V21" s="30">
        <f t="shared" si="5"/>
        <v>902.2421602787457</v>
      </c>
      <c r="W21" s="29">
        <f t="shared" si="6"/>
        <v>5.6448956501929819E-2</v>
      </c>
    </row>
    <row r="22" spans="1:23" ht="10.5" customHeight="1" x14ac:dyDescent="0.2">
      <c r="A22" s="2" t="s">
        <v>37</v>
      </c>
      <c r="B22" s="91">
        <v>4871</v>
      </c>
      <c r="C22" s="109">
        <v>535</v>
      </c>
      <c r="D22" s="110">
        <v>267272</v>
      </c>
      <c r="E22" s="110">
        <v>428</v>
      </c>
      <c r="F22" s="110">
        <v>193460</v>
      </c>
      <c r="G22" s="63">
        <v>274314135.02999997</v>
      </c>
      <c r="H22" s="53">
        <f t="shared" si="0"/>
        <v>281636.6889425051</v>
      </c>
      <c r="I22" s="53">
        <v>4094344</v>
      </c>
      <c r="J22" s="53">
        <v>7502690</v>
      </c>
      <c r="K22" s="53">
        <v>974</v>
      </c>
      <c r="L22" s="75">
        <f t="shared" si="1"/>
        <v>0.19995894066926709</v>
      </c>
      <c r="M22" s="53">
        <v>22426759</v>
      </c>
      <c r="N22" s="53">
        <f t="shared" si="2"/>
        <v>23025.419917864478</v>
      </c>
      <c r="O22" s="53">
        <v>248479030.03</v>
      </c>
      <c r="P22" s="53">
        <v>18032817</v>
      </c>
      <c r="Q22" s="78">
        <f t="shared" si="3"/>
        <v>7.257279214999679E-2</v>
      </c>
      <c r="R22" s="75">
        <f t="shared" si="4"/>
        <v>0.90581927177331001</v>
      </c>
      <c r="S22" s="64">
        <v>1045903</v>
      </c>
      <c r="T22" s="63">
        <v>33291</v>
      </c>
      <c r="U22" s="63">
        <v>1012612</v>
      </c>
      <c r="V22" s="30">
        <f t="shared" si="5"/>
        <v>1039.6427104722793</v>
      </c>
      <c r="W22" s="29">
        <f t="shared" si="6"/>
        <v>5.6153844404898026E-2</v>
      </c>
    </row>
    <row r="23" spans="1:23" ht="10.5" customHeight="1" x14ac:dyDescent="0.2">
      <c r="A23" s="2" t="s">
        <v>36</v>
      </c>
      <c r="B23" s="91">
        <v>1951</v>
      </c>
      <c r="C23" s="109">
        <v>251</v>
      </c>
      <c r="D23" s="110">
        <v>122891</v>
      </c>
      <c r="E23" s="110">
        <v>204</v>
      </c>
      <c r="F23" s="110">
        <v>109109</v>
      </c>
      <c r="G23" s="63">
        <v>247109448</v>
      </c>
      <c r="H23" s="53">
        <f t="shared" si="0"/>
        <v>529142.28693790152</v>
      </c>
      <c r="I23" s="53">
        <v>1275364</v>
      </c>
      <c r="J23" s="53">
        <v>2435142</v>
      </c>
      <c r="K23" s="53">
        <v>467</v>
      </c>
      <c r="L23" s="75">
        <f t="shared" si="1"/>
        <v>0.23936442849820605</v>
      </c>
      <c r="M23" s="53">
        <v>56884885</v>
      </c>
      <c r="N23" s="53">
        <f t="shared" si="2"/>
        <v>121809.1755888651</v>
      </c>
      <c r="O23" s="53">
        <v>189064785</v>
      </c>
      <c r="P23" s="53">
        <v>9627761</v>
      </c>
      <c r="Q23" s="78">
        <f t="shared" si="3"/>
        <v>5.0923079091645757E-2</v>
      </c>
      <c r="R23" s="75">
        <f t="shared" si="4"/>
        <v>0.76510544833558936</v>
      </c>
      <c r="S23" s="64">
        <v>558415</v>
      </c>
      <c r="T23" s="63">
        <v>17426</v>
      </c>
      <c r="U23" s="63">
        <v>540989</v>
      </c>
      <c r="V23" s="30">
        <f t="shared" si="5"/>
        <v>1158.4346895074946</v>
      </c>
      <c r="W23" s="29">
        <f t="shared" si="6"/>
        <v>5.6190530695558398E-2</v>
      </c>
    </row>
    <row r="24" spans="1:23" ht="10.5" customHeight="1" x14ac:dyDescent="0.2">
      <c r="A24" s="2" t="s">
        <v>35</v>
      </c>
      <c r="B24" s="91">
        <v>6012</v>
      </c>
      <c r="C24" s="109">
        <v>831</v>
      </c>
      <c r="D24" s="110">
        <v>389946</v>
      </c>
      <c r="E24" s="110">
        <v>603</v>
      </c>
      <c r="F24" s="110">
        <v>368182</v>
      </c>
      <c r="G24" s="63">
        <v>247801795.02000001</v>
      </c>
      <c r="H24" s="53">
        <f t="shared" si="0"/>
        <v>170076.72959505834</v>
      </c>
      <c r="I24" s="53">
        <v>79765774</v>
      </c>
      <c r="J24" s="53">
        <v>70932753</v>
      </c>
      <c r="K24" s="53">
        <v>1457</v>
      </c>
      <c r="L24" s="75">
        <f t="shared" si="1"/>
        <v>0.2423486360612109</v>
      </c>
      <c r="M24" s="53">
        <v>49987665</v>
      </c>
      <c r="N24" s="53">
        <f t="shared" si="2"/>
        <v>34308.623884694578</v>
      </c>
      <c r="O24" s="53">
        <v>206647151.02000001</v>
      </c>
      <c r="P24" s="53">
        <v>33763372</v>
      </c>
      <c r="Q24" s="78">
        <f t="shared" si="3"/>
        <v>0.16338658352339089</v>
      </c>
      <c r="R24" s="75">
        <f t="shared" si="4"/>
        <v>0.83392112233618643</v>
      </c>
      <c r="S24" s="64">
        <v>1958275</v>
      </c>
      <c r="T24" s="63">
        <v>59166</v>
      </c>
      <c r="U24" s="63">
        <v>1899109</v>
      </c>
      <c r="V24" s="30">
        <f t="shared" si="5"/>
        <v>1303.4378860672614</v>
      </c>
      <c r="W24" s="29">
        <f t="shared" si="6"/>
        <v>5.6247610576336982E-2</v>
      </c>
    </row>
    <row r="25" spans="1:23" ht="10.5" customHeight="1" x14ac:dyDescent="0.2">
      <c r="A25" s="2" t="s">
        <v>34</v>
      </c>
      <c r="B25" s="91">
        <v>7491</v>
      </c>
      <c r="C25" s="109">
        <v>1153</v>
      </c>
      <c r="D25" s="110">
        <v>580487</v>
      </c>
      <c r="E25" s="110">
        <v>886</v>
      </c>
      <c r="F25" s="110">
        <v>396979</v>
      </c>
      <c r="G25" s="63">
        <v>483004535</v>
      </c>
      <c r="H25" s="53">
        <f t="shared" si="0"/>
        <v>234354.45657447842</v>
      </c>
      <c r="I25" s="53">
        <v>1883421</v>
      </c>
      <c r="J25" s="53">
        <v>8168798</v>
      </c>
      <c r="K25" s="53">
        <v>2061</v>
      </c>
      <c r="L25" s="75">
        <f t="shared" si="1"/>
        <v>0.27513015618742492</v>
      </c>
      <c r="M25" s="53">
        <v>42508370</v>
      </c>
      <c r="N25" s="53">
        <f t="shared" si="2"/>
        <v>20625.118874332849</v>
      </c>
      <c r="O25" s="53">
        <v>434210788</v>
      </c>
      <c r="P25" s="53">
        <v>56718114</v>
      </c>
      <c r="Q25" s="78">
        <f t="shared" si="3"/>
        <v>0.13062345655032412</v>
      </c>
      <c r="R25" s="75">
        <f t="shared" si="4"/>
        <v>0.8989786979950406</v>
      </c>
      <c r="S25" s="64">
        <v>3289647</v>
      </c>
      <c r="T25" s="63">
        <v>99492</v>
      </c>
      <c r="U25" s="63">
        <v>3190155</v>
      </c>
      <c r="V25" s="30">
        <f t="shared" si="5"/>
        <v>1547.867540029112</v>
      </c>
      <c r="W25" s="29">
        <f t="shared" si="6"/>
        <v>5.6245787721361823E-2</v>
      </c>
    </row>
    <row r="26" spans="1:23" ht="10.5" customHeight="1" x14ac:dyDescent="0.2">
      <c r="A26" s="2" t="s">
        <v>33</v>
      </c>
      <c r="B26" s="91">
        <v>11828</v>
      </c>
      <c r="C26" s="109">
        <v>2441</v>
      </c>
      <c r="D26" s="110">
        <v>1261875</v>
      </c>
      <c r="E26" s="110">
        <v>1767</v>
      </c>
      <c r="F26" s="110">
        <v>690898</v>
      </c>
      <c r="G26" s="63">
        <v>304821505</v>
      </c>
      <c r="H26" s="53">
        <f t="shared" si="0"/>
        <v>71621.594219924809</v>
      </c>
      <c r="I26" s="53">
        <v>1039594</v>
      </c>
      <c r="J26" s="53">
        <v>10417134</v>
      </c>
      <c r="K26" s="53">
        <v>4256</v>
      </c>
      <c r="L26" s="75">
        <f t="shared" si="1"/>
        <v>0.3598241460940142</v>
      </c>
      <c r="M26" s="53">
        <v>38234389</v>
      </c>
      <c r="N26" s="53">
        <f t="shared" si="2"/>
        <v>8983.6440319548874</v>
      </c>
      <c r="O26" s="53">
        <v>257209576</v>
      </c>
      <c r="P26" s="53">
        <v>148954664</v>
      </c>
      <c r="Q26" s="78">
        <f t="shared" si="3"/>
        <v>0.57911787856607644</v>
      </c>
      <c r="R26" s="75">
        <f t="shared" si="4"/>
        <v>0.84380390418976514</v>
      </c>
      <c r="S26" s="64">
        <v>8639367</v>
      </c>
      <c r="T26" s="63">
        <v>224661</v>
      </c>
      <c r="U26" s="63">
        <v>8414706</v>
      </c>
      <c r="V26" s="30">
        <f t="shared" si="5"/>
        <v>1977.1395676691729</v>
      </c>
      <c r="W26" s="29">
        <f t="shared" si="6"/>
        <v>5.6491725562886702E-2</v>
      </c>
    </row>
    <row r="27" spans="1:23" ht="10.5" customHeight="1" x14ac:dyDescent="0.2">
      <c r="A27" s="2" t="s">
        <v>32</v>
      </c>
      <c r="B27" s="91">
        <v>7982</v>
      </c>
      <c r="C27" s="109">
        <v>2118</v>
      </c>
      <c r="D27" s="110">
        <v>1214098</v>
      </c>
      <c r="E27" s="110">
        <v>1488</v>
      </c>
      <c r="F27" s="110">
        <v>899235.98</v>
      </c>
      <c r="G27" s="63">
        <v>591603707</v>
      </c>
      <c r="H27" s="53">
        <f t="shared" si="0"/>
        <v>162394.64919022782</v>
      </c>
      <c r="I27" s="53">
        <v>12883135</v>
      </c>
      <c r="J27" s="53">
        <v>14285567</v>
      </c>
      <c r="K27" s="53">
        <v>3643</v>
      </c>
      <c r="L27" s="75">
        <f t="shared" si="1"/>
        <v>0.45640190428464045</v>
      </c>
      <c r="M27" s="53">
        <v>44441185</v>
      </c>
      <c r="N27" s="53">
        <f t="shared" si="2"/>
        <v>12199.06258578095</v>
      </c>
      <c r="O27" s="53">
        <v>545760090</v>
      </c>
      <c r="P27" s="53">
        <v>163009134</v>
      </c>
      <c r="Q27" s="78">
        <f t="shared" si="3"/>
        <v>0.29868276736761751</v>
      </c>
      <c r="R27" s="75">
        <f t="shared" si="4"/>
        <v>0.92250958461286314</v>
      </c>
      <c r="S27" s="64">
        <v>9454522</v>
      </c>
      <c r="T27" s="63">
        <v>202187</v>
      </c>
      <c r="U27" s="63">
        <v>9252335</v>
      </c>
      <c r="V27" s="30">
        <f t="shared" si="5"/>
        <v>2539.7570683502609</v>
      </c>
      <c r="W27" s="29">
        <f t="shared" si="6"/>
        <v>5.6759610783528237E-2</v>
      </c>
    </row>
    <row r="28" spans="1:23" ht="10.5" customHeight="1" x14ac:dyDescent="0.2">
      <c r="A28" s="2" t="s">
        <v>31</v>
      </c>
      <c r="B28" s="91">
        <v>4646</v>
      </c>
      <c r="C28" s="109">
        <v>1418</v>
      </c>
      <c r="D28" s="110">
        <v>966352</v>
      </c>
      <c r="E28" s="110">
        <v>1108</v>
      </c>
      <c r="F28" s="110">
        <v>494030</v>
      </c>
      <c r="G28" s="63">
        <v>235720445</v>
      </c>
      <c r="H28" s="53">
        <f t="shared" si="0"/>
        <v>92439.390196078428</v>
      </c>
      <c r="I28" s="53">
        <v>370447</v>
      </c>
      <c r="J28" s="53">
        <v>6021329</v>
      </c>
      <c r="K28" s="53">
        <v>2550</v>
      </c>
      <c r="L28" s="75">
        <f t="shared" si="1"/>
        <v>0.54885923374946188</v>
      </c>
      <c r="M28" s="53">
        <v>23273302</v>
      </c>
      <c r="N28" s="53">
        <f t="shared" si="2"/>
        <v>9126.7850980392159</v>
      </c>
      <c r="O28" s="53">
        <v>206796261</v>
      </c>
      <c r="P28" s="53">
        <v>139543283</v>
      </c>
      <c r="Q28" s="78">
        <f t="shared" si="3"/>
        <v>0.67478629606364116</v>
      </c>
      <c r="R28" s="75">
        <f t="shared" si="4"/>
        <v>0.87729454693673259</v>
      </c>
      <c r="S28" s="64">
        <v>8093513</v>
      </c>
      <c r="T28" s="63">
        <v>149302</v>
      </c>
      <c r="U28" s="63">
        <v>7944211</v>
      </c>
      <c r="V28" s="30">
        <f t="shared" si="5"/>
        <v>3115.3768627450982</v>
      </c>
      <c r="W28" s="29">
        <f t="shared" si="6"/>
        <v>5.6930085269672207E-2</v>
      </c>
    </row>
    <row r="29" spans="1:23" ht="10.5" customHeight="1" x14ac:dyDescent="0.2">
      <c r="A29" s="2" t="s">
        <v>30</v>
      </c>
      <c r="B29" s="91">
        <v>3946</v>
      </c>
      <c r="C29" s="109">
        <v>1306</v>
      </c>
      <c r="D29" s="110">
        <v>1035829</v>
      </c>
      <c r="E29" s="110">
        <v>1086</v>
      </c>
      <c r="F29" s="110">
        <v>672293</v>
      </c>
      <c r="G29" s="63">
        <v>380624375</v>
      </c>
      <c r="H29" s="53">
        <f t="shared" si="0"/>
        <v>157412.8928866832</v>
      </c>
      <c r="I29" s="53">
        <v>36773199</v>
      </c>
      <c r="J29" s="53">
        <v>38633956</v>
      </c>
      <c r="K29" s="53">
        <v>2418</v>
      </c>
      <c r="L29" s="75">
        <f t="shared" si="1"/>
        <v>0.61277242777496199</v>
      </c>
      <c r="M29" s="53">
        <v>33479769</v>
      </c>
      <c r="N29" s="53">
        <f t="shared" si="2"/>
        <v>13846.058312655086</v>
      </c>
      <c r="O29" s="53">
        <v>345283849</v>
      </c>
      <c r="P29" s="53">
        <v>161630853</v>
      </c>
      <c r="Q29" s="78">
        <f t="shared" si="3"/>
        <v>0.46811008817270222</v>
      </c>
      <c r="R29" s="75">
        <f t="shared" si="4"/>
        <v>0.90715117496087838</v>
      </c>
      <c r="S29" s="64">
        <v>9374563</v>
      </c>
      <c r="T29" s="63">
        <v>238622</v>
      </c>
      <c r="U29" s="63">
        <v>9135941</v>
      </c>
      <c r="V29" s="30">
        <f t="shared" si="5"/>
        <v>3778.3047973531843</v>
      </c>
      <c r="W29" s="29">
        <f t="shared" si="6"/>
        <v>5.6523496785604414E-2</v>
      </c>
    </row>
    <row r="30" spans="1:23" ht="10.5" customHeight="1" x14ac:dyDescent="0.2">
      <c r="A30" s="2" t="s">
        <v>29</v>
      </c>
      <c r="B30" s="91">
        <v>867</v>
      </c>
      <c r="C30" s="109">
        <v>310</v>
      </c>
      <c r="D30" s="110">
        <v>285532</v>
      </c>
      <c r="E30" s="110">
        <v>272</v>
      </c>
      <c r="F30" s="110">
        <v>208902</v>
      </c>
      <c r="G30" s="63">
        <v>76287028</v>
      </c>
      <c r="H30" s="53">
        <f t="shared" si="0"/>
        <v>129960.8654173765</v>
      </c>
      <c r="I30" s="53">
        <v>542615</v>
      </c>
      <c r="J30" s="53">
        <v>1276840</v>
      </c>
      <c r="K30" s="53">
        <v>587</v>
      </c>
      <c r="L30" s="75">
        <f t="shared" si="1"/>
        <v>0.67704728950403692</v>
      </c>
      <c r="M30" s="53">
        <v>6208339</v>
      </c>
      <c r="N30" s="53">
        <f t="shared" si="2"/>
        <v>10576.3867120954</v>
      </c>
      <c r="O30" s="53">
        <v>69344464</v>
      </c>
      <c r="P30" s="53">
        <v>45451259</v>
      </c>
      <c r="Q30" s="78">
        <f t="shared" si="3"/>
        <v>0.65544178119251162</v>
      </c>
      <c r="R30" s="75">
        <f t="shared" si="4"/>
        <v>0.90899417395051751</v>
      </c>
      <c r="S30" s="64">
        <v>2636171</v>
      </c>
      <c r="T30" s="63">
        <v>74530</v>
      </c>
      <c r="U30" s="63">
        <v>2561641</v>
      </c>
      <c r="V30" s="30">
        <f t="shared" si="5"/>
        <v>4363.9540034071551</v>
      </c>
      <c r="W30" s="29">
        <f t="shared" si="6"/>
        <v>5.6360176953514092E-2</v>
      </c>
    </row>
    <row r="31" spans="1:23" ht="10.5" customHeight="1" x14ac:dyDescent="0.2">
      <c r="A31" s="2" t="s">
        <v>28</v>
      </c>
      <c r="B31" s="91">
        <v>2226</v>
      </c>
      <c r="C31" s="109">
        <v>797</v>
      </c>
      <c r="D31" s="110">
        <v>896830</v>
      </c>
      <c r="E31" s="110">
        <v>731</v>
      </c>
      <c r="F31" s="110">
        <v>548228</v>
      </c>
      <c r="G31" s="63">
        <v>874995396</v>
      </c>
      <c r="H31" s="53">
        <f t="shared" si="0"/>
        <v>564877.59586830216</v>
      </c>
      <c r="I31" s="53">
        <v>10594108</v>
      </c>
      <c r="J31" s="53">
        <v>6214795</v>
      </c>
      <c r="K31" s="53">
        <v>1549</v>
      </c>
      <c r="L31" s="75">
        <f t="shared" si="1"/>
        <v>0.69586702605570527</v>
      </c>
      <c r="M31" s="53">
        <v>310137495</v>
      </c>
      <c r="N31" s="53">
        <f t="shared" si="2"/>
        <v>200217.87927695288</v>
      </c>
      <c r="O31" s="53">
        <v>569237214</v>
      </c>
      <c r="P31" s="53">
        <v>137619894</v>
      </c>
      <c r="Q31" s="78">
        <f t="shared" si="3"/>
        <v>0.24176194144608401</v>
      </c>
      <c r="R31" s="75">
        <f t="shared" si="4"/>
        <v>0.65056023906210358</v>
      </c>
      <c r="S31" s="64">
        <v>7981966</v>
      </c>
      <c r="T31" s="63">
        <v>258151</v>
      </c>
      <c r="U31" s="63">
        <v>7723815</v>
      </c>
      <c r="V31" s="30">
        <f t="shared" si="5"/>
        <v>4986.3234344738539</v>
      </c>
      <c r="W31" s="29">
        <f t="shared" si="6"/>
        <v>5.6124262092514039E-2</v>
      </c>
    </row>
    <row r="32" spans="1:23" ht="10.5" customHeight="1" x14ac:dyDescent="0.2">
      <c r="A32" s="1" t="s">
        <v>27</v>
      </c>
      <c r="B32" s="91">
        <v>1111</v>
      </c>
      <c r="C32" s="109">
        <v>422</v>
      </c>
      <c r="D32" s="110">
        <v>614387</v>
      </c>
      <c r="E32" s="110">
        <v>407</v>
      </c>
      <c r="F32" s="110">
        <v>394428</v>
      </c>
      <c r="G32" s="63">
        <v>165513227</v>
      </c>
      <c r="H32" s="53">
        <f t="shared" si="0"/>
        <v>198457.10671462829</v>
      </c>
      <c r="I32" s="53">
        <v>2490641</v>
      </c>
      <c r="J32" s="53">
        <v>3399173</v>
      </c>
      <c r="K32" s="53">
        <v>834</v>
      </c>
      <c r="L32" s="75">
        <f t="shared" si="1"/>
        <v>0.75067506750675073</v>
      </c>
      <c r="M32" s="53">
        <v>15652152</v>
      </c>
      <c r="N32" s="53">
        <f t="shared" si="2"/>
        <v>18767.56834532374</v>
      </c>
      <c r="O32" s="53">
        <v>148952543</v>
      </c>
      <c r="P32" s="53">
        <v>90871484</v>
      </c>
      <c r="Q32" s="78">
        <f t="shared" si="3"/>
        <v>0.61007004089886541</v>
      </c>
      <c r="R32" s="75">
        <f t="shared" si="4"/>
        <v>0.89994344077407185</v>
      </c>
      <c r="S32" s="64">
        <v>5270550</v>
      </c>
      <c r="T32" s="63">
        <v>141097</v>
      </c>
      <c r="U32" s="63">
        <v>5129453</v>
      </c>
      <c r="V32" s="30">
        <f t="shared" si="5"/>
        <v>6150.4232613908871</v>
      </c>
      <c r="W32" s="29">
        <f t="shared" si="6"/>
        <v>5.6447333907301438E-2</v>
      </c>
    </row>
    <row r="33" spans="1:23" ht="10.5" customHeight="1" x14ac:dyDescent="0.2">
      <c r="A33" s="2" t="s">
        <v>26</v>
      </c>
      <c r="B33" s="91">
        <v>1034</v>
      </c>
      <c r="C33" s="109">
        <v>419</v>
      </c>
      <c r="D33" s="110">
        <v>864246</v>
      </c>
      <c r="E33" s="110">
        <v>366</v>
      </c>
      <c r="F33" s="110">
        <v>660604</v>
      </c>
      <c r="G33" s="63">
        <v>435703463</v>
      </c>
      <c r="H33" s="53">
        <f t="shared" si="0"/>
        <v>544629.32874999999</v>
      </c>
      <c r="I33" s="53">
        <v>6875956</v>
      </c>
      <c r="J33" s="53">
        <v>6678384</v>
      </c>
      <c r="K33" s="53">
        <v>800</v>
      </c>
      <c r="L33" s="75">
        <f t="shared" si="1"/>
        <v>0.77369439071566726</v>
      </c>
      <c r="M33" s="53">
        <v>38941800</v>
      </c>
      <c r="N33" s="53">
        <f t="shared" si="2"/>
        <v>48677.25</v>
      </c>
      <c r="O33" s="53">
        <v>396959235</v>
      </c>
      <c r="P33" s="53">
        <v>110104689</v>
      </c>
      <c r="Q33" s="78">
        <f t="shared" si="3"/>
        <v>0.27737026699983436</v>
      </c>
      <c r="R33" s="75">
        <f t="shared" si="4"/>
        <v>0.91107661221411962</v>
      </c>
      <c r="S33" s="64">
        <v>6386067</v>
      </c>
      <c r="T33" s="63">
        <v>240376</v>
      </c>
      <c r="U33" s="63">
        <v>6145691</v>
      </c>
      <c r="V33" s="30">
        <f t="shared" si="5"/>
        <v>7682.1137500000004</v>
      </c>
      <c r="W33" s="29">
        <f t="shared" si="6"/>
        <v>5.581679632190778E-2</v>
      </c>
    </row>
    <row r="34" spans="1:23" ht="10.5" customHeight="1" x14ac:dyDescent="0.2">
      <c r="A34" s="2" t="s">
        <v>25</v>
      </c>
      <c r="B34" s="91">
        <v>466</v>
      </c>
      <c r="C34" s="109">
        <v>195</v>
      </c>
      <c r="D34" s="110">
        <v>711803</v>
      </c>
      <c r="E34" s="110">
        <v>172</v>
      </c>
      <c r="F34" s="110">
        <v>534589</v>
      </c>
      <c r="G34" s="63">
        <v>804857873</v>
      </c>
      <c r="H34" s="53">
        <f t="shared" si="0"/>
        <v>2181186.6476964769</v>
      </c>
      <c r="I34" s="53">
        <v>2436420</v>
      </c>
      <c r="J34" s="53">
        <v>7864616</v>
      </c>
      <c r="K34" s="53">
        <v>369</v>
      </c>
      <c r="L34" s="75">
        <f t="shared" si="1"/>
        <v>0.79184549356223177</v>
      </c>
      <c r="M34" s="53">
        <v>18118524</v>
      </c>
      <c r="N34" s="53">
        <f t="shared" si="2"/>
        <v>49101.691056910568</v>
      </c>
      <c r="O34" s="53">
        <v>781311153</v>
      </c>
      <c r="P34" s="53">
        <v>65340710</v>
      </c>
      <c r="Q34" s="78">
        <f t="shared" si="3"/>
        <v>8.3629562625736634E-2</v>
      </c>
      <c r="R34" s="75">
        <f t="shared" si="4"/>
        <v>0.97074425089210747</v>
      </c>
      <c r="S34" s="64">
        <v>3789750</v>
      </c>
      <c r="T34" s="63">
        <v>146322</v>
      </c>
      <c r="U34" s="63">
        <v>3643428</v>
      </c>
      <c r="V34" s="30">
        <f t="shared" si="5"/>
        <v>9873.7886178861791</v>
      </c>
      <c r="W34" s="29">
        <f t="shared" si="6"/>
        <v>5.5760459290999438E-2</v>
      </c>
    </row>
    <row r="35" spans="1:23" ht="10.5" customHeight="1" x14ac:dyDescent="0.2">
      <c r="A35" s="8" t="s">
        <v>4</v>
      </c>
      <c r="B35" s="91">
        <v>1061</v>
      </c>
      <c r="C35" s="111">
        <v>420</v>
      </c>
      <c r="D35" s="112">
        <v>5116027</v>
      </c>
      <c r="E35" s="112">
        <v>515</v>
      </c>
      <c r="F35" s="112">
        <v>10483910.509999998</v>
      </c>
      <c r="G35" s="63">
        <v>3990256117</v>
      </c>
      <c r="H35" s="53">
        <f t="shared" si="0"/>
        <v>4187047.3420776497</v>
      </c>
      <c r="I35" s="53">
        <v>81550627</v>
      </c>
      <c r="J35" s="53">
        <v>123269392</v>
      </c>
      <c r="K35" s="53">
        <v>953</v>
      </c>
      <c r="L35" s="75">
        <f t="shared" si="1"/>
        <v>0.89820923656927432</v>
      </c>
      <c r="M35" s="53">
        <v>261402917</v>
      </c>
      <c r="N35" s="53">
        <f t="shared" si="2"/>
        <v>274294.77124868834</v>
      </c>
      <c r="O35" s="53">
        <v>3687134435</v>
      </c>
      <c r="P35" s="53">
        <v>771510394</v>
      </c>
      <c r="Q35" s="78">
        <f t="shared" si="3"/>
        <v>0.2092439013550641</v>
      </c>
      <c r="R35" s="82">
        <f t="shared" si="4"/>
        <v>0.92403452983667211</v>
      </c>
      <c r="S35" s="64">
        <v>44747603</v>
      </c>
      <c r="T35" s="63">
        <v>4803788</v>
      </c>
      <c r="U35" s="63">
        <v>39943815</v>
      </c>
      <c r="V35" s="30">
        <f t="shared" si="5"/>
        <v>41913.761804826863</v>
      </c>
      <c r="W35" s="29">
        <f t="shared" si="6"/>
        <v>5.1773528018081376E-2</v>
      </c>
    </row>
    <row r="36" spans="1:23" ht="10.5" customHeight="1" thickBot="1" x14ac:dyDescent="0.25">
      <c r="A36" s="26" t="s">
        <v>1</v>
      </c>
      <c r="B36" s="94">
        <f>SUM(B13:B35)</f>
        <v>105182</v>
      </c>
      <c r="C36" s="32">
        <f t="shared" ref="C36:F36" si="7">SUM(C13:C35)</f>
        <v>15874</v>
      </c>
      <c r="D36" s="32">
        <f t="shared" si="7"/>
        <v>15215890</v>
      </c>
      <c r="E36" s="32">
        <f t="shared" si="7"/>
        <v>20308</v>
      </c>
      <c r="F36" s="32">
        <f t="shared" si="7"/>
        <v>19754767.489999998</v>
      </c>
      <c r="G36" s="32">
        <f>SUM(G13:G35)</f>
        <v>12771031516.030001</v>
      </c>
      <c r="H36" s="85">
        <f t="shared" si="0"/>
        <v>316961.96555221884</v>
      </c>
      <c r="I36" s="32">
        <f>SUM(I13:I35)</f>
        <v>347231256</v>
      </c>
      <c r="J36" s="32">
        <f>SUM(J13:J35)</f>
        <v>476926883</v>
      </c>
      <c r="K36" s="32">
        <f t="shared" ref="K36:U36" si="8">SUM(K13:K35)</f>
        <v>40292</v>
      </c>
      <c r="L36" s="76">
        <f t="shared" si="1"/>
        <v>0.38306934646612539</v>
      </c>
      <c r="M36" s="32">
        <f t="shared" si="8"/>
        <v>1448875169</v>
      </c>
      <c r="N36" s="32">
        <f t="shared" si="2"/>
        <v>35959.375781792914</v>
      </c>
      <c r="O36" s="32">
        <f t="shared" si="8"/>
        <v>11192460720.030001</v>
      </c>
      <c r="P36" s="32">
        <f t="shared" si="8"/>
        <v>1883225308</v>
      </c>
      <c r="Q36" s="76">
        <f t="shared" si="3"/>
        <v>0.16825837991370249</v>
      </c>
      <c r="R36" s="76">
        <f t="shared" si="4"/>
        <v>0.87639441700393561</v>
      </c>
      <c r="S36" s="32">
        <f t="shared" si="8"/>
        <v>115758985</v>
      </c>
      <c r="T36" s="32">
        <f t="shared" si="8"/>
        <v>6775015</v>
      </c>
      <c r="U36" s="32">
        <f t="shared" si="8"/>
        <v>108983970</v>
      </c>
      <c r="V36" s="33">
        <f t="shared" si="5"/>
        <v>2704.8538171349151</v>
      </c>
      <c r="W36" s="34">
        <f>U36/SUM(P14:P35)</f>
        <v>5.4605336094495686E-2</v>
      </c>
    </row>
    <row r="37" spans="1:23" ht="11.25" customHeight="1" thickBot="1" x14ac:dyDescent="0.25">
      <c r="A37" s="44" t="s">
        <v>109</v>
      </c>
      <c r="B37" s="95"/>
      <c r="C37" s="126"/>
      <c r="D37" s="126"/>
      <c r="E37" s="126"/>
      <c r="F37" s="126"/>
      <c r="G37" s="48"/>
      <c r="H37" s="48"/>
      <c r="I37" s="48"/>
      <c r="J37" s="49" t="s">
        <v>124</v>
      </c>
      <c r="K37" s="49"/>
      <c r="L37" s="50"/>
      <c r="M37" s="51"/>
      <c r="N37" s="51"/>
      <c r="O37" s="51"/>
      <c r="P37" s="51"/>
      <c r="Q37" s="51"/>
      <c r="R37" s="51"/>
      <c r="S37" s="48"/>
      <c r="T37" s="52"/>
      <c r="U37" s="52"/>
      <c r="V37" s="44"/>
      <c r="W37" s="44"/>
    </row>
    <row r="38" spans="1:23" ht="10.5" customHeight="1" x14ac:dyDescent="0.2">
      <c r="A38" s="2" t="s">
        <v>5</v>
      </c>
      <c r="B38" s="92">
        <v>5144</v>
      </c>
      <c r="C38" s="135">
        <v>272</v>
      </c>
      <c r="D38" s="137">
        <v>55430</v>
      </c>
      <c r="E38" s="108">
        <v>2870</v>
      </c>
      <c r="F38" s="108">
        <v>1105081</v>
      </c>
      <c r="G38" s="65">
        <v>-500843776</v>
      </c>
      <c r="H38" s="65">
        <f t="shared" ref="H38:H57" si="9">G38/K38</f>
        <v>-127279.23151207116</v>
      </c>
      <c r="I38" s="38">
        <v>50898117</v>
      </c>
      <c r="J38" s="38">
        <v>22002908</v>
      </c>
      <c r="K38" s="38">
        <v>3935</v>
      </c>
      <c r="L38" s="74">
        <f t="shared" ref="L38:L57" si="10">K38/B38</f>
        <v>0.76496889580093308</v>
      </c>
      <c r="M38" s="35">
        <v>5157586</v>
      </c>
      <c r="N38" s="53">
        <f t="shared" ref="N38:N57" si="11">M38/K38</f>
        <v>1310.6952986022873</v>
      </c>
      <c r="O38" s="65">
        <v>-477106153</v>
      </c>
      <c r="P38" s="65">
        <v>-98603298</v>
      </c>
      <c r="Q38" s="80">
        <f t="shared" ref="Q38:Q57" si="12">P38/O38</f>
        <v>0.20666951658449897</v>
      </c>
      <c r="R38" s="80">
        <f t="shared" ref="R38:R57" si="13">O38/G38</f>
        <v>0.95260473597259998</v>
      </c>
      <c r="S38" s="38">
        <v>98767</v>
      </c>
      <c r="T38" s="128">
        <v>0</v>
      </c>
      <c r="U38" s="38">
        <v>98767</v>
      </c>
      <c r="V38" s="66">
        <f t="shared" ref="V38:V57" si="14">U38/K38</f>
        <v>25.09961880559085</v>
      </c>
      <c r="W38" s="39">
        <f t="shared" ref="W38:W57" si="15">U38/G38</f>
        <v>-1.972012126991072E-4</v>
      </c>
    </row>
    <row r="39" spans="1:23" ht="10.5" customHeight="1" x14ac:dyDescent="0.2">
      <c r="A39" s="12" t="s">
        <v>62</v>
      </c>
      <c r="B39" s="93">
        <v>7610</v>
      </c>
      <c r="C39" s="134" t="s">
        <v>129</v>
      </c>
      <c r="D39" s="136" t="s">
        <v>129</v>
      </c>
      <c r="E39" s="110">
        <v>4160</v>
      </c>
      <c r="F39" s="110">
        <v>80140</v>
      </c>
      <c r="G39" s="127">
        <v>2280308</v>
      </c>
      <c r="H39" s="65">
        <f t="shared" si="9"/>
        <v>445.11184852625416</v>
      </c>
      <c r="I39" s="38">
        <v>246466</v>
      </c>
      <c r="J39" s="38">
        <v>471704</v>
      </c>
      <c r="K39" s="38">
        <v>5123</v>
      </c>
      <c r="L39" s="75">
        <f t="shared" si="10"/>
        <v>0.67319316688567676</v>
      </c>
      <c r="M39" s="53">
        <v>1783090</v>
      </c>
      <c r="N39" s="53">
        <f t="shared" si="11"/>
        <v>348.055826664064</v>
      </c>
      <c r="O39" s="65">
        <v>271980</v>
      </c>
      <c r="P39" s="65">
        <v>-427868</v>
      </c>
      <c r="Q39" s="78">
        <f t="shared" si="12"/>
        <v>-1.5731597911611148</v>
      </c>
      <c r="R39" s="80">
        <f t="shared" si="13"/>
        <v>0.11927336131785705</v>
      </c>
      <c r="S39" s="38">
        <v>52675</v>
      </c>
      <c r="T39" s="38">
        <v>1326</v>
      </c>
      <c r="U39" s="38">
        <v>51349</v>
      </c>
      <c r="V39" s="40">
        <f t="shared" si="14"/>
        <v>10.023228577005661</v>
      </c>
      <c r="W39" s="39">
        <f t="shared" si="15"/>
        <v>2.2518449262117223E-2</v>
      </c>
    </row>
    <row r="40" spans="1:23" ht="10.5" customHeight="1" x14ac:dyDescent="0.2">
      <c r="A40" s="12" t="s">
        <v>63</v>
      </c>
      <c r="B40" s="93">
        <v>7218</v>
      </c>
      <c r="C40" s="109">
        <v>446</v>
      </c>
      <c r="D40" s="110">
        <v>99891</v>
      </c>
      <c r="E40" s="110">
        <v>431</v>
      </c>
      <c r="F40" s="110">
        <v>107336</v>
      </c>
      <c r="G40" s="127">
        <v>9239925.9800000004</v>
      </c>
      <c r="H40" s="65">
        <f t="shared" si="9"/>
        <v>6900.6168633308444</v>
      </c>
      <c r="I40" s="38">
        <v>562970</v>
      </c>
      <c r="J40" s="38">
        <v>2348127</v>
      </c>
      <c r="K40" s="38">
        <v>1339</v>
      </c>
      <c r="L40" s="75">
        <f t="shared" si="10"/>
        <v>0.18550845109448602</v>
      </c>
      <c r="M40" s="53">
        <v>3406548</v>
      </c>
      <c r="N40" s="53">
        <f t="shared" si="11"/>
        <v>2544.0985810306197</v>
      </c>
      <c r="O40" s="65">
        <v>4048220.98</v>
      </c>
      <c r="P40" s="65">
        <v>1943142</v>
      </c>
      <c r="Q40" s="78">
        <f t="shared" si="12"/>
        <v>0.47999899452129219</v>
      </c>
      <c r="R40" s="80">
        <f t="shared" si="13"/>
        <v>0.43812266340254813</v>
      </c>
      <c r="S40" s="38">
        <v>194512</v>
      </c>
      <c r="T40" s="38">
        <v>8527</v>
      </c>
      <c r="U40" s="38">
        <v>185985</v>
      </c>
      <c r="V40" s="40">
        <f t="shared" si="14"/>
        <v>138.89843166542195</v>
      </c>
      <c r="W40" s="39">
        <f t="shared" si="15"/>
        <v>2.0128407998350653E-2</v>
      </c>
    </row>
    <row r="41" spans="1:23" ht="10.5" customHeight="1" x14ac:dyDescent="0.2">
      <c r="A41" s="12" t="s">
        <v>57</v>
      </c>
      <c r="B41" s="93">
        <v>6534</v>
      </c>
      <c r="C41" s="109">
        <v>487</v>
      </c>
      <c r="D41" s="110">
        <v>153708</v>
      </c>
      <c r="E41" s="110">
        <v>286</v>
      </c>
      <c r="F41" s="110">
        <v>134675</v>
      </c>
      <c r="G41" s="127">
        <v>12041197</v>
      </c>
      <c r="H41" s="65">
        <f t="shared" si="9"/>
        <v>12490.868257261411</v>
      </c>
      <c r="I41" s="38">
        <v>104183</v>
      </c>
      <c r="J41" s="38">
        <v>1985135</v>
      </c>
      <c r="K41" s="38">
        <v>964</v>
      </c>
      <c r="L41" s="75">
        <f t="shared" si="10"/>
        <v>0.14753596571778391</v>
      </c>
      <c r="M41" s="53">
        <v>4110610</v>
      </c>
      <c r="N41" s="53">
        <f t="shared" si="11"/>
        <v>4264.1182572614107</v>
      </c>
      <c r="O41" s="65">
        <v>6049635</v>
      </c>
      <c r="P41" s="65">
        <v>4658096</v>
      </c>
      <c r="Q41" s="78">
        <f t="shared" si="12"/>
        <v>0.76997967645981946</v>
      </c>
      <c r="R41" s="80">
        <f t="shared" si="13"/>
        <v>0.50241142969424057</v>
      </c>
      <c r="S41" s="38">
        <v>318635</v>
      </c>
      <c r="T41" s="38">
        <v>15914</v>
      </c>
      <c r="U41" s="38">
        <v>302721</v>
      </c>
      <c r="V41" s="40">
        <f t="shared" si="14"/>
        <v>314.02593360995849</v>
      </c>
      <c r="W41" s="39">
        <f t="shared" si="15"/>
        <v>2.5140440771793702E-2</v>
      </c>
    </row>
    <row r="42" spans="1:23" ht="10.5" customHeight="1" x14ac:dyDescent="0.2">
      <c r="A42" s="12" t="s">
        <v>56</v>
      </c>
      <c r="B42" s="93">
        <v>7357</v>
      </c>
      <c r="C42" s="109">
        <v>553</v>
      </c>
      <c r="D42" s="110">
        <v>218319</v>
      </c>
      <c r="E42" s="110">
        <v>337</v>
      </c>
      <c r="F42" s="110">
        <v>107800</v>
      </c>
      <c r="G42" s="127">
        <v>18016914</v>
      </c>
      <c r="H42" s="65">
        <f t="shared" si="9"/>
        <v>17543.24634858812</v>
      </c>
      <c r="I42" s="38">
        <v>113703</v>
      </c>
      <c r="J42" s="38">
        <v>2253053</v>
      </c>
      <c r="K42" s="38">
        <v>1027</v>
      </c>
      <c r="L42" s="75">
        <f t="shared" si="10"/>
        <v>0.13959494359113769</v>
      </c>
      <c r="M42" s="53">
        <v>5560832</v>
      </c>
      <c r="N42" s="53">
        <f t="shared" si="11"/>
        <v>5414.6368062317433</v>
      </c>
      <c r="O42" s="65">
        <v>10316732</v>
      </c>
      <c r="P42" s="65">
        <v>9016517</v>
      </c>
      <c r="Q42" s="78">
        <f t="shared" si="12"/>
        <v>0.87397026500252206</v>
      </c>
      <c r="R42" s="80">
        <f t="shared" si="13"/>
        <v>0.57261371175996068</v>
      </c>
      <c r="S42" s="38">
        <v>557922</v>
      </c>
      <c r="T42" s="38">
        <v>23716</v>
      </c>
      <c r="U42" s="38">
        <v>534206</v>
      </c>
      <c r="V42" s="40">
        <f t="shared" si="14"/>
        <v>520.16163583252194</v>
      </c>
      <c r="W42" s="39">
        <f t="shared" si="15"/>
        <v>2.9650249759753531E-2</v>
      </c>
    </row>
    <row r="43" spans="1:23" ht="10.5" customHeight="1" x14ac:dyDescent="0.2">
      <c r="A43" s="12" t="s">
        <v>55</v>
      </c>
      <c r="B43" s="93">
        <v>8233</v>
      </c>
      <c r="C43" s="109">
        <v>741</v>
      </c>
      <c r="D43" s="110">
        <v>310617</v>
      </c>
      <c r="E43" s="110">
        <v>437</v>
      </c>
      <c r="F43" s="110">
        <v>223329</v>
      </c>
      <c r="G43" s="127">
        <v>29200368.02</v>
      </c>
      <c r="H43" s="65">
        <f t="shared" si="9"/>
        <v>22548.546733590734</v>
      </c>
      <c r="I43" s="38">
        <v>504011</v>
      </c>
      <c r="J43" s="38">
        <v>3359759</v>
      </c>
      <c r="K43" s="38">
        <v>1295</v>
      </c>
      <c r="L43" s="75">
        <f t="shared" si="10"/>
        <v>0.15729381756346411</v>
      </c>
      <c r="M43" s="53">
        <v>7223523</v>
      </c>
      <c r="N43" s="53">
        <f t="shared" si="11"/>
        <v>5578.0100386100385</v>
      </c>
      <c r="O43" s="65">
        <v>19121097.02</v>
      </c>
      <c r="P43" s="65">
        <v>16878772</v>
      </c>
      <c r="Q43" s="78">
        <f t="shared" si="12"/>
        <v>0.8827303152295809</v>
      </c>
      <c r="R43" s="80">
        <f t="shared" si="13"/>
        <v>0.6548238367031376</v>
      </c>
      <c r="S43" s="38">
        <v>1003695</v>
      </c>
      <c r="T43" s="38">
        <v>37774</v>
      </c>
      <c r="U43" s="38">
        <v>965921</v>
      </c>
      <c r="V43" s="40">
        <f t="shared" si="14"/>
        <v>745.88494208494205</v>
      </c>
      <c r="W43" s="39">
        <f t="shared" si="15"/>
        <v>3.3079069391811045E-2</v>
      </c>
    </row>
    <row r="44" spans="1:23" ht="10.5" customHeight="1" x14ac:dyDescent="0.2">
      <c r="A44" s="12" t="s">
        <v>54</v>
      </c>
      <c r="B44" s="93">
        <v>8340</v>
      </c>
      <c r="C44" s="109">
        <v>915</v>
      </c>
      <c r="D44" s="110">
        <v>421916</v>
      </c>
      <c r="E44" s="110">
        <v>567</v>
      </c>
      <c r="F44" s="110">
        <v>237656</v>
      </c>
      <c r="G44" s="127">
        <v>43923931.030000001</v>
      </c>
      <c r="H44" s="65">
        <f t="shared" si="9"/>
        <v>27677.335242596095</v>
      </c>
      <c r="I44" s="38">
        <v>1285698</v>
      </c>
      <c r="J44" s="38">
        <v>4593232</v>
      </c>
      <c r="K44" s="38">
        <v>1587</v>
      </c>
      <c r="L44" s="75">
        <f t="shared" si="10"/>
        <v>0.19028776978417267</v>
      </c>
      <c r="M44" s="53">
        <v>9970226</v>
      </c>
      <c r="N44" s="53">
        <f t="shared" si="11"/>
        <v>6282.4360428481414</v>
      </c>
      <c r="O44" s="65">
        <v>30646171.030000001</v>
      </c>
      <c r="P44" s="65">
        <v>27832473</v>
      </c>
      <c r="Q44" s="78">
        <f t="shared" si="12"/>
        <v>0.90818761576297313</v>
      </c>
      <c r="R44" s="80">
        <f t="shared" si="13"/>
        <v>0.69771011636159563</v>
      </c>
      <c r="S44" s="38">
        <v>1640179</v>
      </c>
      <c r="T44" s="38">
        <v>59240</v>
      </c>
      <c r="U44" s="38">
        <v>1580939</v>
      </c>
      <c r="V44" s="40">
        <f t="shared" si="14"/>
        <v>996.18084436042852</v>
      </c>
      <c r="W44" s="39">
        <f t="shared" si="15"/>
        <v>3.5992657372133204E-2</v>
      </c>
    </row>
    <row r="45" spans="1:23" ht="10.5" customHeight="1" x14ac:dyDescent="0.2">
      <c r="A45" s="12" t="s">
        <v>53</v>
      </c>
      <c r="B45" s="93">
        <v>15560</v>
      </c>
      <c r="C45" s="109">
        <v>2208</v>
      </c>
      <c r="D45" s="110">
        <v>973737</v>
      </c>
      <c r="E45" s="110">
        <v>1522</v>
      </c>
      <c r="F45" s="110">
        <v>533354</v>
      </c>
      <c r="G45" s="127">
        <v>139371422</v>
      </c>
      <c r="H45" s="65">
        <f t="shared" si="9"/>
        <v>35194.803535353538</v>
      </c>
      <c r="I45" s="38">
        <v>424983</v>
      </c>
      <c r="J45" s="38">
        <v>14710083</v>
      </c>
      <c r="K45" s="38">
        <v>3960</v>
      </c>
      <c r="L45" s="75">
        <f t="shared" si="10"/>
        <v>0.25449871465295631</v>
      </c>
      <c r="M45" s="53">
        <v>28069306</v>
      </c>
      <c r="N45" s="53">
        <f t="shared" si="11"/>
        <v>7088.208585858586</v>
      </c>
      <c r="O45" s="65">
        <v>97017016</v>
      </c>
      <c r="P45" s="65">
        <v>91722989</v>
      </c>
      <c r="Q45" s="78">
        <f t="shared" si="12"/>
        <v>0.94543197453114824</v>
      </c>
      <c r="R45" s="80">
        <f t="shared" si="13"/>
        <v>0.69610408366214416</v>
      </c>
      <c r="S45" s="38">
        <v>5414474</v>
      </c>
      <c r="T45" s="38">
        <v>171109</v>
      </c>
      <c r="U45" s="38">
        <v>5243365</v>
      </c>
      <c r="V45" s="40">
        <f t="shared" si="14"/>
        <v>1324.0820707070707</v>
      </c>
      <c r="W45" s="39">
        <f t="shared" si="15"/>
        <v>3.7621521864073394E-2</v>
      </c>
    </row>
    <row r="46" spans="1:23" ht="10.5" customHeight="1" x14ac:dyDescent="0.2">
      <c r="A46" s="12" t="s">
        <v>52</v>
      </c>
      <c r="B46" s="93">
        <v>12265</v>
      </c>
      <c r="C46" s="109">
        <v>2456</v>
      </c>
      <c r="D46" s="110">
        <v>1202171</v>
      </c>
      <c r="E46" s="110">
        <v>1865</v>
      </c>
      <c r="F46" s="110">
        <v>675066.98</v>
      </c>
      <c r="G46" s="127">
        <v>203162137</v>
      </c>
      <c r="H46" s="65">
        <f t="shared" si="9"/>
        <v>44887.78988068935</v>
      </c>
      <c r="I46" s="38">
        <v>646676</v>
      </c>
      <c r="J46" s="38">
        <v>19098183</v>
      </c>
      <c r="K46" s="38">
        <v>4526</v>
      </c>
      <c r="L46" s="75">
        <f t="shared" si="10"/>
        <v>0.36901752955564615</v>
      </c>
      <c r="M46" s="53">
        <v>35257594</v>
      </c>
      <c r="N46" s="53">
        <f t="shared" si="11"/>
        <v>7790.0119310649579</v>
      </c>
      <c r="O46" s="65">
        <v>149453036</v>
      </c>
      <c r="P46" s="65">
        <v>141973123</v>
      </c>
      <c r="Q46" s="78">
        <f t="shared" si="12"/>
        <v>0.94995141483776879</v>
      </c>
      <c r="R46" s="80">
        <f t="shared" si="13"/>
        <v>0.73563429784162981</v>
      </c>
      <c r="S46" s="38">
        <v>8333248</v>
      </c>
      <c r="T46" s="38">
        <v>235383</v>
      </c>
      <c r="U46" s="38">
        <v>8097865</v>
      </c>
      <c r="V46" s="40">
        <f t="shared" si="14"/>
        <v>1789.1880247459126</v>
      </c>
      <c r="W46" s="39">
        <f t="shared" si="15"/>
        <v>3.9859124931335019E-2</v>
      </c>
    </row>
    <row r="47" spans="1:23" ht="10.5" customHeight="1" x14ac:dyDescent="0.2">
      <c r="A47" s="12" t="s">
        <v>51</v>
      </c>
      <c r="B47" s="93">
        <v>7911</v>
      </c>
      <c r="C47" s="109">
        <v>1939</v>
      </c>
      <c r="D47" s="110">
        <v>1090920</v>
      </c>
      <c r="E47" s="110">
        <v>1575</v>
      </c>
      <c r="F47" s="110">
        <v>727526</v>
      </c>
      <c r="G47" s="127">
        <v>200386258</v>
      </c>
      <c r="H47" s="65">
        <f t="shared" si="9"/>
        <v>54735.388691614316</v>
      </c>
      <c r="I47" s="38">
        <v>1011606</v>
      </c>
      <c r="J47" s="38">
        <v>17484260</v>
      </c>
      <c r="K47" s="38">
        <v>3661</v>
      </c>
      <c r="L47" s="75">
        <f t="shared" si="10"/>
        <v>0.46277335355833649</v>
      </c>
      <c r="M47" s="53">
        <v>31838788</v>
      </c>
      <c r="N47" s="53">
        <f t="shared" si="11"/>
        <v>8696.7462441955759</v>
      </c>
      <c r="O47" s="65">
        <v>152074816</v>
      </c>
      <c r="P47" s="65">
        <v>143190497</v>
      </c>
      <c r="Q47" s="78">
        <f t="shared" si="12"/>
        <v>0.94157928818404757</v>
      </c>
      <c r="R47" s="80">
        <f t="shared" si="13"/>
        <v>0.75890840778113633</v>
      </c>
      <c r="S47" s="38">
        <v>8376244</v>
      </c>
      <c r="T47" s="38">
        <v>130575</v>
      </c>
      <c r="U47" s="38">
        <v>8245669</v>
      </c>
      <c r="V47" s="40">
        <f t="shared" si="14"/>
        <v>2252.2996449057637</v>
      </c>
      <c r="W47" s="39">
        <f t="shared" si="15"/>
        <v>4.1148874589993091E-2</v>
      </c>
    </row>
    <row r="48" spans="1:23" ht="10.5" customHeight="1" x14ac:dyDescent="0.2">
      <c r="A48" s="12" t="s">
        <v>50</v>
      </c>
      <c r="B48" s="93">
        <v>4950</v>
      </c>
      <c r="C48" s="109">
        <v>1403</v>
      </c>
      <c r="D48" s="110">
        <v>893955</v>
      </c>
      <c r="E48" s="110">
        <v>1230</v>
      </c>
      <c r="F48" s="110">
        <v>564459</v>
      </c>
      <c r="G48" s="127">
        <v>178542107</v>
      </c>
      <c r="H48" s="65">
        <f t="shared" si="9"/>
        <v>64759.560029017048</v>
      </c>
      <c r="I48" s="38">
        <v>1086834</v>
      </c>
      <c r="J48" s="38">
        <v>15694926</v>
      </c>
      <c r="K48" s="38">
        <v>2757</v>
      </c>
      <c r="L48" s="75">
        <f t="shared" si="10"/>
        <v>0.556969696969697</v>
      </c>
      <c r="M48" s="53">
        <v>26378487</v>
      </c>
      <c r="N48" s="53">
        <f t="shared" si="11"/>
        <v>9567.8226332970626</v>
      </c>
      <c r="O48" s="65">
        <v>137555528</v>
      </c>
      <c r="P48" s="65">
        <v>128314798</v>
      </c>
      <c r="Q48" s="78">
        <f t="shared" si="12"/>
        <v>0.93282182014524351</v>
      </c>
      <c r="R48" s="80">
        <f t="shared" si="13"/>
        <v>0.77043746324781526</v>
      </c>
      <c r="S48" s="38">
        <v>7501770</v>
      </c>
      <c r="T48" s="38">
        <v>161358</v>
      </c>
      <c r="U48" s="38">
        <v>7340412</v>
      </c>
      <c r="V48" s="40">
        <f t="shared" si="14"/>
        <v>2662.4635473340586</v>
      </c>
      <c r="W48" s="39">
        <f t="shared" si="15"/>
        <v>4.1113057997013557E-2</v>
      </c>
    </row>
    <row r="49" spans="1:23" ht="10.5" customHeight="1" x14ac:dyDescent="0.2">
      <c r="A49" s="12" t="s">
        <v>49</v>
      </c>
      <c r="B49" s="93">
        <v>3264</v>
      </c>
      <c r="C49" s="109">
        <v>937</v>
      </c>
      <c r="D49" s="110">
        <v>713303</v>
      </c>
      <c r="E49" s="110">
        <v>917</v>
      </c>
      <c r="F49" s="110">
        <v>522645</v>
      </c>
      <c r="G49" s="127">
        <v>144715088</v>
      </c>
      <c r="H49" s="65">
        <f t="shared" si="9"/>
        <v>74672.388028895773</v>
      </c>
      <c r="I49" s="38">
        <v>575297</v>
      </c>
      <c r="J49" s="38">
        <v>11391433</v>
      </c>
      <c r="K49" s="38">
        <v>1938</v>
      </c>
      <c r="L49" s="75">
        <f t="shared" si="10"/>
        <v>0.59375</v>
      </c>
      <c r="M49" s="53">
        <v>19853303</v>
      </c>
      <c r="N49" s="53">
        <f t="shared" si="11"/>
        <v>10244.222394220846</v>
      </c>
      <c r="O49" s="65">
        <v>114045649</v>
      </c>
      <c r="P49" s="65">
        <v>104841862</v>
      </c>
      <c r="Q49" s="78">
        <f t="shared" si="12"/>
        <v>0.91929734206694724</v>
      </c>
      <c r="R49" s="80">
        <f t="shared" si="13"/>
        <v>0.78807020453872789</v>
      </c>
      <c r="S49" s="38">
        <v>6125437</v>
      </c>
      <c r="T49" s="38">
        <v>161438</v>
      </c>
      <c r="U49" s="38">
        <v>5963999</v>
      </c>
      <c r="V49" s="40">
        <f t="shared" si="14"/>
        <v>3077.3988648090817</v>
      </c>
      <c r="W49" s="39">
        <f t="shared" si="15"/>
        <v>4.1212005482109786E-2</v>
      </c>
    </row>
    <row r="50" spans="1:23" ht="10.5" customHeight="1" x14ac:dyDescent="0.2">
      <c r="A50" s="12" t="s">
        <v>48</v>
      </c>
      <c r="B50" s="93">
        <v>2199</v>
      </c>
      <c r="C50" s="109">
        <v>704</v>
      </c>
      <c r="D50" s="110">
        <v>605137</v>
      </c>
      <c r="E50" s="110">
        <v>709</v>
      </c>
      <c r="F50" s="110">
        <v>410089</v>
      </c>
      <c r="G50" s="127">
        <v>124460539</v>
      </c>
      <c r="H50" s="65">
        <f t="shared" si="9"/>
        <v>84782.383514986373</v>
      </c>
      <c r="I50" s="38">
        <v>1099979</v>
      </c>
      <c r="J50" s="38">
        <v>8707777</v>
      </c>
      <c r="K50" s="38">
        <v>1468</v>
      </c>
      <c r="L50" s="75">
        <f t="shared" si="10"/>
        <v>0.66757617098681221</v>
      </c>
      <c r="M50" s="53">
        <v>16135977</v>
      </c>
      <c r="N50" s="53">
        <f t="shared" si="11"/>
        <v>10991.809945504086</v>
      </c>
      <c r="O50" s="65">
        <v>100716764</v>
      </c>
      <c r="P50" s="65">
        <v>91071628</v>
      </c>
      <c r="Q50" s="78">
        <f t="shared" si="12"/>
        <v>0.9042350486955677</v>
      </c>
      <c r="R50" s="80">
        <f t="shared" si="13"/>
        <v>0.80922648101339167</v>
      </c>
      <c r="S50" s="38">
        <v>5296241</v>
      </c>
      <c r="T50" s="38">
        <v>116387</v>
      </c>
      <c r="U50" s="38">
        <v>5179854</v>
      </c>
      <c r="V50" s="40">
        <f t="shared" si="14"/>
        <v>3528.5108991825614</v>
      </c>
      <c r="W50" s="39">
        <f t="shared" si="15"/>
        <v>4.161844422030022E-2</v>
      </c>
    </row>
    <row r="51" spans="1:23" ht="10.5" customHeight="1" x14ac:dyDescent="0.2">
      <c r="A51" s="12" t="s">
        <v>47</v>
      </c>
      <c r="B51" s="93">
        <v>1629</v>
      </c>
      <c r="C51" s="109">
        <v>523</v>
      </c>
      <c r="D51" s="110">
        <v>471862</v>
      </c>
      <c r="E51" s="110">
        <v>516</v>
      </c>
      <c r="F51" s="110">
        <v>350473</v>
      </c>
      <c r="G51" s="127">
        <v>104396709</v>
      </c>
      <c r="H51" s="65">
        <f t="shared" si="9"/>
        <v>94733.855716878403</v>
      </c>
      <c r="I51" s="38">
        <v>1226285</v>
      </c>
      <c r="J51" s="38">
        <v>9958026</v>
      </c>
      <c r="K51" s="38">
        <v>1102</v>
      </c>
      <c r="L51" s="75">
        <f t="shared" si="10"/>
        <v>0.67648864333947212</v>
      </c>
      <c r="M51" s="53">
        <v>12719803</v>
      </c>
      <c r="N51" s="53">
        <f t="shared" si="11"/>
        <v>11542.470961887477</v>
      </c>
      <c r="O51" s="65">
        <v>82945165</v>
      </c>
      <c r="P51" s="65">
        <v>75436303</v>
      </c>
      <c r="Q51" s="78">
        <f t="shared" si="12"/>
        <v>0.90947197464734686</v>
      </c>
      <c r="R51" s="80">
        <f t="shared" si="13"/>
        <v>0.79451896323666682</v>
      </c>
      <c r="S51" s="38">
        <v>4394451</v>
      </c>
      <c r="T51" s="38">
        <v>147460</v>
      </c>
      <c r="U51" s="38">
        <v>4246991</v>
      </c>
      <c r="V51" s="40">
        <f t="shared" si="14"/>
        <v>3853.8938294010891</v>
      </c>
      <c r="W51" s="39">
        <f t="shared" si="15"/>
        <v>4.0681272816751338E-2</v>
      </c>
    </row>
    <row r="52" spans="1:23" ht="10.5" customHeight="1" x14ac:dyDescent="0.2">
      <c r="A52" s="12" t="s">
        <v>46</v>
      </c>
      <c r="B52" s="93">
        <v>3496</v>
      </c>
      <c r="C52" s="109">
        <v>1201</v>
      </c>
      <c r="D52" s="110">
        <v>1627636</v>
      </c>
      <c r="E52" s="110">
        <v>1283</v>
      </c>
      <c r="F52" s="110">
        <v>1071443</v>
      </c>
      <c r="G52" s="127">
        <v>310672337</v>
      </c>
      <c r="H52" s="65">
        <f t="shared" si="9"/>
        <v>119168.52205600307</v>
      </c>
      <c r="I52" s="38">
        <v>5708126</v>
      </c>
      <c r="J52" s="38">
        <v>18760721</v>
      </c>
      <c r="K52" s="38">
        <v>2607</v>
      </c>
      <c r="L52" s="75">
        <f t="shared" si="10"/>
        <v>0.74570938215102978</v>
      </c>
      <c r="M52" s="53">
        <v>32530229</v>
      </c>
      <c r="N52" s="53">
        <f t="shared" si="11"/>
        <v>12478.031837360952</v>
      </c>
      <c r="O52" s="65">
        <v>265089513</v>
      </c>
      <c r="P52" s="65">
        <v>224289573</v>
      </c>
      <c r="Q52" s="78">
        <f t="shared" si="12"/>
        <v>0.84608995075561511</v>
      </c>
      <c r="R52" s="80">
        <f t="shared" si="13"/>
        <v>0.85327684968616957</v>
      </c>
      <c r="S52" s="38">
        <v>13025653</v>
      </c>
      <c r="T52" s="38">
        <v>383875</v>
      </c>
      <c r="U52" s="38">
        <v>12641778</v>
      </c>
      <c r="V52" s="40">
        <f t="shared" si="14"/>
        <v>4849.1668584579975</v>
      </c>
      <c r="W52" s="39">
        <f t="shared" si="15"/>
        <v>4.0691675744532092E-2</v>
      </c>
    </row>
    <row r="53" spans="1:23" ht="10.5" customHeight="1" x14ac:dyDescent="0.2">
      <c r="A53" s="12" t="s">
        <v>45</v>
      </c>
      <c r="B53" s="93">
        <v>1103</v>
      </c>
      <c r="C53" s="109">
        <v>385</v>
      </c>
      <c r="D53" s="110">
        <v>924041</v>
      </c>
      <c r="E53" s="110">
        <v>419</v>
      </c>
      <c r="F53" s="110">
        <v>651893</v>
      </c>
      <c r="G53" s="127">
        <v>147666041</v>
      </c>
      <c r="H53" s="65">
        <f t="shared" si="9"/>
        <v>170909.76967592593</v>
      </c>
      <c r="I53" s="38">
        <v>2514085</v>
      </c>
      <c r="J53" s="38">
        <v>6818656</v>
      </c>
      <c r="K53" s="38">
        <v>864</v>
      </c>
      <c r="L53" s="75">
        <f t="shared" si="10"/>
        <v>0.78331822302810517</v>
      </c>
      <c r="M53" s="53">
        <v>12292342</v>
      </c>
      <c r="N53" s="53">
        <f t="shared" si="11"/>
        <v>14227.247685185184</v>
      </c>
      <c r="O53" s="65">
        <v>131069128</v>
      </c>
      <c r="P53" s="65">
        <v>103305440</v>
      </c>
      <c r="Q53" s="78">
        <f t="shared" si="12"/>
        <v>0.7881752291813523</v>
      </c>
      <c r="R53" s="80">
        <f t="shared" si="13"/>
        <v>0.88760507908517705</v>
      </c>
      <c r="S53" s="38">
        <v>5993432</v>
      </c>
      <c r="T53" s="38">
        <v>246595</v>
      </c>
      <c r="U53" s="38">
        <v>5746837</v>
      </c>
      <c r="V53" s="40">
        <f t="shared" si="14"/>
        <v>6651.4317129629626</v>
      </c>
      <c r="W53" s="39">
        <f t="shared" si="15"/>
        <v>3.8917796949672401E-2</v>
      </c>
    </row>
    <row r="54" spans="1:23" ht="10.5" customHeight="1" x14ac:dyDescent="0.2">
      <c r="A54" s="12" t="s">
        <v>44</v>
      </c>
      <c r="B54" s="93">
        <v>1282</v>
      </c>
      <c r="C54" s="109">
        <v>468</v>
      </c>
      <c r="D54" s="110">
        <v>1863308</v>
      </c>
      <c r="E54" s="110">
        <v>527</v>
      </c>
      <c r="F54" s="110">
        <v>1571674</v>
      </c>
      <c r="G54" s="127">
        <v>331497481</v>
      </c>
      <c r="H54" s="65">
        <f t="shared" si="9"/>
        <v>298377.57065706572</v>
      </c>
      <c r="I54" s="38">
        <v>6399152</v>
      </c>
      <c r="J54" s="38">
        <v>9324372</v>
      </c>
      <c r="K54" s="38">
        <v>1111</v>
      </c>
      <c r="L54" s="75">
        <f t="shared" si="10"/>
        <v>0.86661466458658343</v>
      </c>
      <c r="M54" s="53">
        <v>22547496</v>
      </c>
      <c r="N54" s="53">
        <f t="shared" si="11"/>
        <v>20294.775877587759</v>
      </c>
      <c r="O54" s="65">
        <v>306024765</v>
      </c>
      <c r="P54" s="65">
        <v>202579452</v>
      </c>
      <c r="Q54" s="78">
        <f t="shared" si="12"/>
        <v>0.6619707787374659</v>
      </c>
      <c r="R54" s="80">
        <f t="shared" si="13"/>
        <v>0.9231586438510524</v>
      </c>
      <c r="S54" s="38">
        <v>11749959</v>
      </c>
      <c r="T54" s="38">
        <v>621618</v>
      </c>
      <c r="U54" s="38">
        <v>11128341</v>
      </c>
      <c r="V54" s="40">
        <f t="shared" si="14"/>
        <v>10016.508550855086</v>
      </c>
      <c r="W54" s="39">
        <f t="shared" si="15"/>
        <v>3.3569911199415721E-2</v>
      </c>
    </row>
    <row r="55" spans="1:23" ht="10.5" customHeight="1" x14ac:dyDescent="0.2">
      <c r="A55" s="12" t="s">
        <v>43</v>
      </c>
      <c r="B55" s="93">
        <v>378</v>
      </c>
      <c r="C55" s="109">
        <v>114</v>
      </c>
      <c r="D55" s="110">
        <v>1175685</v>
      </c>
      <c r="E55" s="110">
        <v>188</v>
      </c>
      <c r="F55" s="110">
        <v>1345207.54</v>
      </c>
      <c r="G55" s="127">
        <v>237961860</v>
      </c>
      <c r="H55" s="65">
        <f t="shared" si="9"/>
        <v>704029.17159763316</v>
      </c>
      <c r="I55" s="38">
        <v>11802485</v>
      </c>
      <c r="J55" s="38">
        <v>7399830</v>
      </c>
      <c r="K55" s="38">
        <v>338</v>
      </c>
      <c r="L55" s="75">
        <f t="shared" si="10"/>
        <v>0.89417989417989419</v>
      </c>
      <c r="M55" s="53">
        <v>11625670</v>
      </c>
      <c r="N55" s="53">
        <f t="shared" si="11"/>
        <v>34395.473372781067</v>
      </c>
      <c r="O55" s="65">
        <v>230738845</v>
      </c>
      <c r="P55" s="65">
        <v>117114223</v>
      </c>
      <c r="Q55" s="78">
        <f t="shared" si="12"/>
        <v>0.50756179784119138</v>
      </c>
      <c r="R55" s="80">
        <f t="shared" si="13"/>
        <v>0.96964633324012517</v>
      </c>
      <c r="S55" s="38">
        <v>6792619</v>
      </c>
      <c r="T55" s="38">
        <v>606750</v>
      </c>
      <c r="U55" s="38">
        <v>6185869</v>
      </c>
      <c r="V55" s="40">
        <f t="shared" si="14"/>
        <v>18301.387573964497</v>
      </c>
      <c r="W55" s="39">
        <f t="shared" si="15"/>
        <v>2.5995212005823116E-2</v>
      </c>
    </row>
    <row r="56" spans="1:23" ht="10.5" customHeight="1" x14ac:dyDescent="0.2">
      <c r="A56" s="8" t="s">
        <v>12</v>
      </c>
      <c r="B56" s="93">
        <v>709</v>
      </c>
      <c r="C56" s="109">
        <v>122</v>
      </c>
      <c r="D56" s="110">
        <v>2414254</v>
      </c>
      <c r="E56" s="110">
        <v>469</v>
      </c>
      <c r="F56" s="110">
        <v>9334919.9699999988</v>
      </c>
      <c r="G56" s="127">
        <v>11034340669</v>
      </c>
      <c r="H56" s="65">
        <f t="shared" si="9"/>
        <v>15991798.071014492</v>
      </c>
      <c r="I56" s="38">
        <v>261020600</v>
      </c>
      <c r="J56" s="38">
        <v>300564698</v>
      </c>
      <c r="K56" s="38">
        <v>690</v>
      </c>
      <c r="L56" s="75">
        <f t="shared" si="10"/>
        <v>0.97320169252468269</v>
      </c>
      <c r="M56" s="53">
        <v>1162413759</v>
      </c>
      <c r="N56" s="53">
        <f t="shared" si="11"/>
        <v>1684657.6217391305</v>
      </c>
      <c r="O56" s="65">
        <v>9832382812</v>
      </c>
      <c r="P56" s="65">
        <v>498087586</v>
      </c>
      <c r="Q56" s="78">
        <f t="shared" si="12"/>
        <v>5.0657871598744665E-2</v>
      </c>
      <c r="R56" s="80">
        <f t="shared" si="13"/>
        <v>0.89107116654674312</v>
      </c>
      <c r="S56" s="38">
        <v>28889072</v>
      </c>
      <c r="T56" s="38">
        <v>3645970</v>
      </c>
      <c r="U56" s="38">
        <v>25243102</v>
      </c>
      <c r="V56" s="40">
        <f t="shared" si="14"/>
        <v>36584.205797101451</v>
      </c>
      <c r="W56" s="39">
        <f t="shared" si="15"/>
        <v>2.2876855769840649E-3</v>
      </c>
    </row>
    <row r="57" spans="1:23" ht="10.5" customHeight="1" thickBot="1" x14ac:dyDescent="0.25">
      <c r="A57" s="26" t="s">
        <v>1</v>
      </c>
      <c r="B57" s="94">
        <f>SUM(B38:B56)</f>
        <v>105182</v>
      </c>
      <c r="C57" s="32">
        <f t="shared" ref="C57:F57" si="16">SUM(C38:C56)</f>
        <v>15874</v>
      </c>
      <c r="D57" s="32">
        <f t="shared" si="16"/>
        <v>15215890</v>
      </c>
      <c r="E57" s="32">
        <f t="shared" si="16"/>
        <v>20308</v>
      </c>
      <c r="F57" s="32">
        <f t="shared" si="16"/>
        <v>19754767.489999998</v>
      </c>
      <c r="G57" s="32">
        <f>SUM(G38:G56)</f>
        <v>12771031516.030001</v>
      </c>
      <c r="H57" s="86">
        <f t="shared" si="9"/>
        <v>316961.96555221884</v>
      </c>
      <c r="I57" s="32">
        <f>SUM(I38:I56)</f>
        <v>347231256</v>
      </c>
      <c r="J57" s="32">
        <f t="shared" ref="J57:U57" si="17">SUM(J38:J56)</f>
        <v>476926883</v>
      </c>
      <c r="K57" s="32">
        <f t="shared" si="17"/>
        <v>40292</v>
      </c>
      <c r="L57" s="76">
        <f t="shared" si="10"/>
        <v>0.38306934646612539</v>
      </c>
      <c r="M57" s="32">
        <f>SUM(M38:M56)</f>
        <v>1448875169</v>
      </c>
      <c r="N57" s="85">
        <f t="shared" si="11"/>
        <v>35959.375781792914</v>
      </c>
      <c r="O57" s="32">
        <f t="shared" si="17"/>
        <v>11192460720.030001</v>
      </c>
      <c r="P57" s="32">
        <f t="shared" si="17"/>
        <v>1883225308</v>
      </c>
      <c r="Q57" s="83">
        <f t="shared" si="12"/>
        <v>0.16825837991370249</v>
      </c>
      <c r="R57" s="84">
        <f t="shared" si="13"/>
        <v>0.87639441700393561</v>
      </c>
      <c r="S57" s="32">
        <f t="shared" si="17"/>
        <v>115758985</v>
      </c>
      <c r="T57" s="86">
        <f>S57-U57</f>
        <v>6775015</v>
      </c>
      <c r="U57" s="32">
        <f t="shared" si="17"/>
        <v>108983970</v>
      </c>
      <c r="V57" s="67">
        <f t="shared" si="14"/>
        <v>2704.8538171349151</v>
      </c>
      <c r="W57" s="36">
        <f t="shared" si="15"/>
        <v>8.533685776533009E-3</v>
      </c>
    </row>
    <row r="58" spans="1:23" ht="10.5" customHeight="1" x14ac:dyDescent="0.2">
      <c r="A58" s="113" t="s">
        <v>131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5"/>
      <c r="V58" s="116"/>
      <c r="W58" s="103"/>
    </row>
    <row r="59" spans="1:23" ht="10.5" customHeight="1" x14ac:dyDescent="0.2">
      <c r="A59" s="113" t="s">
        <v>132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5"/>
      <c r="V59" s="116"/>
      <c r="W59" s="103"/>
    </row>
    <row r="60" spans="1:23" ht="10.5" customHeight="1" x14ac:dyDescent="0.2">
      <c r="A60" s="117" t="s">
        <v>133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4"/>
      <c r="M60" s="114"/>
      <c r="N60" s="114"/>
      <c r="O60" s="114"/>
      <c r="P60" s="114"/>
      <c r="Q60" s="114"/>
      <c r="R60" s="114"/>
      <c r="S60" s="114"/>
      <c r="T60" s="114"/>
      <c r="U60" s="115"/>
      <c r="V60" s="116"/>
      <c r="W60" s="103"/>
    </row>
    <row r="61" spans="1:23" ht="10.5" customHeight="1" x14ac:dyDescent="0.2">
      <c r="A61" s="118" t="s">
        <v>134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9"/>
      <c r="Q61" s="119"/>
      <c r="R61" s="119"/>
      <c r="S61" s="119"/>
      <c r="T61" s="119"/>
      <c r="U61" s="119"/>
      <c r="V61" s="119"/>
      <c r="W61" s="102"/>
    </row>
    <row r="62" spans="1:23" ht="10.5" customHeight="1" x14ac:dyDescent="0.2">
      <c r="A62" s="118" t="s">
        <v>135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9"/>
      <c r="Q62" s="119"/>
      <c r="R62" s="119"/>
      <c r="S62" s="119"/>
      <c r="T62" s="119"/>
      <c r="U62" s="119"/>
      <c r="V62" s="119"/>
      <c r="W62" s="104"/>
    </row>
    <row r="63" spans="1:23" ht="10.5" customHeight="1" x14ac:dyDescent="0.2">
      <c r="A63" s="118" t="s">
        <v>136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9"/>
      <c r="Q63" s="119"/>
      <c r="R63" s="119"/>
      <c r="S63" s="119"/>
      <c r="T63" s="119"/>
      <c r="U63" s="119"/>
      <c r="V63" s="119"/>
      <c r="W63" s="104"/>
    </row>
    <row r="64" spans="1:23" ht="10.5" customHeight="1" x14ac:dyDescent="0.2">
      <c r="A64" s="118" t="s">
        <v>130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9"/>
      <c r="Q64" s="119"/>
      <c r="R64" s="119"/>
      <c r="S64" s="114"/>
      <c r="T64" s="114"/>
      <c r="U64" s="115"/>
      <c r="V64" s="116"/>
      <c r="W64" s="104"/>
    </row>
    <row r="65" spans="1:23" ht="10.5" customHeight="1" x14ac:dyDescent="0.2">
      <c r="A65" s="117" t="s">
        <v>137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9"/>
      <c r="Q65" s="119"/>
      <c r="R65" s="119"/>
      <c r="S65" s="119"/>
      <c r="T65" s="119"/>
      <c r="U65" s="119"/>
      <c r="V65" s="119"/>
      <c r="W65" s="104"/>
    </row>
    <row r="66" spans="1:23" ht="10.5" customHeight="1" x14ac:dyDescent="0.2">
      <c r="A66" s="131" t="s">
        <v>127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2"/>
      <c r="Q66" s="132"/>
      <c r="R66" s="132"/>
      <c r="S66" s="132"/>
      <c r="T66" s="132"/>
      <c r="U66" s="132"/>
      <c r="V66" s="132"/>
      <c r="W66" s="133"/>
    </row>
    <row r="67" spans="1:23" ht="10.5" customHeight="1" x14ac:dyDescent="0.2">
      <c r="A67" s="118" t="s">
        <v>138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9"/>
      <c r="Q67" s="119"/>
      <c r="R67" s="119"/>
      <c r="S67" s="119"/>
      <c r="T67" s="119"/>
      <c r="U67" s="119"/>
      <c r="V67" s="119"/>
      <c r="W67" s="104"/>
    </row>
    <row r="68" spans="1:23" ht="10.5" customHeight="1" x14ac:dyDescent="0.2">
      <c r="A68" s="118" t="s">
        <v>139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9"/>
      <c r="Q68" s="119"/>
      <c r="R68" s="119"/>
      <c r="S68" s="119"/>
      <c r="T68" s="119"/>
      <c r="U68" s="119"/>
      <c r="V68" s="119"/>
      <c r="W68" s="104"/>
    </row>
    <row r="69" spans="1:23" ht="10.5" customHeight="1" x14ac:dyDescent="0.2">
      <c r="A69" s="120" t="s">
        <v>140</v>
      </c>
      <c r="B69" s="121"/>
      <c r="C69" s="121"/>
      <c r="D69" s="122"/>
      <c r="E69" s="122"/>
      <c r="F69" s="122"/>
      <c r="G69" s="122"/>
      <c r="H69" s="122"/>
      <c r="I69" s="122"/>
      <c r="J69" s="120"/>
      <c r="K69" s="120"/>
      <c r="L69" s="120"/>
      <c r="M69" s="120"/>
      <c r="N69" s="120"/>
      <c r="O69" s="120"/>
      <c r="P69" s="120"/>
      <c r="Q69" s="120"/>
      <c r="R69" s="119"/>
      <c r="S69" s="119"/>
      <c r="T69" s="119"/>
      <c r="U69" s="119"/>
      <c r="V69" s="119"/>
      <c r="W69" s="104"/>
    </row>
    <row r="70" spans="1:23" ht="10.5" customHeight="1" x14ac:dyDescent="0.2">
      <c r="A70" s="113" t="s">
        <v>122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19"/>
      <c r="S70" s="119"/>
      <c r="T70" s="119"/>
      <c r="U70" s="119"/>
      <c r="V70" s="119"/>
      <c r="W70" s="104"/>
    </row>
    <row r="71" spans="1:23" ht="10.5" customHeight="1" x14ac:dyDescent="0.2">
      <c r="A71" s="117" t="s">
        <v>123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9"/>
      <c r="Q71" s="119"/>
      <c r="R71" s="119"/>
      <c r="S71" s="119"/>
      <c r="T71" s="119"/>
      <c r="U71" s="119"/>
      <c r="V71" s="119"/>
      <c r="W71" s="104"/>
    </row>
    <row r="72" spans="1:23" ht="10.5" customHeight="1" x14ac:dyDescent="0.2">
      <c r="A72" s="100" t="s">
        <v>141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2"/>
      <c r="S72" s="102"/>
      <c r="T72" s="124"/>
      <c r="U72" s="124"/>
      <c r="V72" s="104"/>
      <c r="W72" s="104"/>
    </row>
    <row r="73" spans="1:23" ht="10.5" customHeight="1" x14ac:dyDescent="0.2">
      <c r="A73" s="129" t="s">
        <v>142</v>
      </c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02"/>
      <c r="T73" s="124"/>
      <c r="U73" s="124"/>
      <c r="V73" s="104"/>
      <c r="W73" s="104"/>
    </row>
    <row r="74" spans="1:23" ht="10.5" customHeight="1" x14ac:dyDescent="0.2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</row>
  </sheetData>
  <printOptions horizontalCentered="1"/>
  <pageMargins left="0" right="0" top="0.4" bottom="0" header="0" footer="0"/>
  <pageSetup scale="72" orientation="landscape" r:id="rId1"/>
  <headerFooter alignWithMargins="0"/>
  <ignoredErrors>
    <ignoredError sqref="T57 L57 H36 L36 N36 H57 N57" formula="1"/>
    <ignoredError sqref="W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MFS ID Ded</vt:lpstr>
      <vt:lpstr>' 2014 Calculation MFS ID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2016-11-16T17:14:32Z</cp:lastPrinted>
  <dcterms:created xsi:type="dcterms:W3CDTF">2005-06-27T11:45:55Z</dcterms:created>
  <dcterms:modified xsi:type="dcterms:W3CDTF">2016-11-16T17:17:42Z</dcterms:modified>
</cp:coreProperties>
</file>