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S ID Ded" sheetId="3" r:id="rId1"/>
  </sheets>
  <definedNames>
    <definedName name="_xlnm.Print_Area" localSheetId="0">' 2013 Calculation MFS ID Ded'!$A$1:$U$70</definedName>
  </definedNames>
  <calcPr calcId="125725" calcOnSave="0"/>
</workbook>
</file>

<file path=xl/calcChain.xml><?xml version="1.0" encoding="utf-8"?>
<calcChain xmlns="http://schemas.openxmlformats.org/spreadsheetml/2006/main">
  <c r="U56" i="3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F36" l="1"/>
  <c r="E36"/>
  <c r="C36"/>
  <c r="B36"/>
  <c r="S57"/>
  <c r="U57" s="1"/>
  <c r="Q57"/>
  <c r="N57"/>
  <c r="M57"/>
  <c r="L57"/>
  <c r="K57"/>
  <c r="I57"/>
  <c r="J57" s="1"/>
  <c r="G57"/>
  <c r="F57"/>
  <c r="E57"/>
  <c r="C57"/>
  <c r="B57"/>
  <c r="S36"/>
  <c r="Q36"/>
  <c r="N36"/>
  <c r="M36"/>
  <c r="L36"/>
  <c r="K36"/>
  <c r="I36"/>
  <c r="G36"/>
  <c r="H36" s="1"/>
  <c r="T36" l="1"/>
  <c r="U36"/>
  <c r="J36"/>
  <c r="O36"/>
  <c r="P36"/>
  <c r="H57"/>
  <c r="P57"/>
  <c r="O57"/>
  <c r="D57"/>
  <c r="T57"/>
  <c r="D36"/>
  <c r="R36"/>
  <c r="R57"/>
</calcChain>
</file>

<file path=xl/sharedStrings.xml><?xml version="1.0" encoding="utf-8"?>
<sst xmlns="http://schemas.openxmlformats.org/spreadsheetml/2006/main" count="176" uniqueCount="137">
  <si>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</si>
  <si>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</si>
  <si>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</si>
  <si>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</si>
  <si>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</si>
  <si>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</si>
  <si>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</si>
  <si>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</si>
  <si>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</si>
  <si>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</si>
  <si>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</si>
  <si>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</si>
  <si>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</si>
  <si>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</si>
  <si>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</si>
  <si>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</si>
  <si>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</si>
  <si>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</si>
  <si>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</si>
  <si>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</si>
  <si>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</si>
  <si>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</si>
  <si>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</si>
  <si>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</si>
  <si>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</si>
  <si>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</si>
  <si>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</si>
  <si>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</si>
  <si>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</si>
  <si>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</si>
  <si>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</si>
  <si>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</si>
  <si>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</si>
  <si>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</si>
  <si>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</si>
  <si>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</si>
  <si>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</si>
  <si>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</si>
  <si>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</si>
  <si>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</si>
  <si>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</si>
  <si>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</si>
  <si>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</si>
  <si>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</si>
  <si>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</si>
  <si>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</si>
  <si>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</si>
  <si>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</si>
  <si>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</si>
  <si>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</si>
  <si>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</si>
  <si>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</si>
  <si>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</si>
  <si>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</si>
  <si>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</si>
  <si>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</si>
  <si>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</si>
  <si>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</si>
  <si>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</si>
  <si>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</si>
  <si>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</si>
  <si>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</si>
  <si>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</si>
  <si>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</si>
  <si>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</si>
  <si>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</si>
  <si>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</si>
  <si>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</si>
  <si>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</si>
  <si>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</si>
  <si>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</si>
  <si>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</si>
  <si>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</si>
  <si>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</si>
  <si>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</si>
  <si>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</si>
  <si>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</si>
  <si>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</si>
  <si>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</si>
  <si>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</si>
  <si>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</si>
  <si>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</si>
  <si>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</si>
  <si>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</si>
  <si>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</si>
  <si>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</si>
  <si>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</si>
  <si>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</si>
  <si>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</si>
  <si>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</si>
  <si>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</si>
  <si>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</si>
  <si>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</si>
  <si>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</si>
  <si>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</si>
  <si>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</si>
  <si>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</si>
  <si>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</si>
  <si>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</si>
  <si>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</si>
  <si>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</si>
  <si>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</si>
  <si>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</si>
  <si>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</si>
  <si>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</si>
  <si>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</si>
  <si>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</si>
  <si>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</si>
  <si>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[MFS]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</si>
  <si>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</si>
  <si>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</si>
  <si>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</t>
  </si>
  <si>
    <t xml:space="preserve">                                                                                                                                    MARRIED FILING SEPARATELY:  ITEMIZED DEDUCTIONS</t>
  </si>
  <si>
    <t>as a</t>
  </si>
  <si>
    <t>% of</t>
  </si>
  <si>
    <t xml:space="preserve">All </t>
  </si>
  <si>
    <t>MFS Re-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</si>
  <si>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</si>
  <si>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</si>
  <si>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</si>
  <si>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</si>
  <si>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</si>
  <si>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</si>
  <si>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</si>
  <si>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MFS-ID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</si>
  <si>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</si>
  <si>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</si>
  <si>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>NCTI Level</t>
  </si>
  <si>
    <t>FAGI Level</t>
  </si>
  <si>
    <t xml:space="preserve">    MFS filing status with FAGI&lt;=$50,000: $2,500; MFS filing status with FAGI&gt;$50,000: $2,000.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</si>
  <si>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</si>
  <si>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 Additional standard deduction allowance of $600 per taxpayer for the aged or blind.] </t>
  </si>
  <si>
    <t xml:space="preserve">     [Special rules apply for married taxpayers filing separate returns: a taxpayer may not deduct the standard deduction amount if the taxpayer's spouse claims itemized deductions for State purposes. </t>
  </si>
  <si>
    <t xml:space="preserve">TABLE 5B.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</si>
  <si>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</si>
  <si>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</si>
  <si>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$22,322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</si>
</sst>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3" fontId="3" fillId="3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1"/>
  <sheetViews>
    <sheetView tabSelected="1" zoomScaleNormal="100" workbookViewId="0">
      <selection activeCell="Z39" sqref="Z39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6" style="11" customWidth="1"/>
    <col min="9" max="9" width="9.7109375" style="11" customWidth="1"/>
    <col min="10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41" t="s">
        <v>133</v>
      </c>
      <c r="B1" s="27"/>
      <c r="C1" s="27"/>
      <c r="D1" s="27"/>
      <c r="E1" s="27"/>
      <c r="F1" s="28"/>
      <c r="G1" s="28"/>
      <c r="H1" s="28"/>
      <c r="I1" s="27"/>
      <c r="J1" s="27"/>
      <c r="K1" s="27"/>
      <c r="L1" s="27"/>
      <c r="M1" s="28"/>
      <c r="N1" s="28"/>
      <c r="O1" s="28"/>
      <c r="P1" s="28"/>
      <c r="Q1" s="28"/>
      <c r="R1" s="28"/>
      <c r="S1" s="3"/>
      <c r="T1" s="3"/>
      <c r="U1" s="3"/>
    </row>
    <row r="2" spans="1:21" ht="10.5" customHeight="1">
      <c r="A2" s="41"/>
      <c r="B2" s="27"/>
      <c r="C2" s="27"/>
      <c r="D2" s="27"/>
      <c r="E2" s="27"/>
      <c r="F2" s="28"/>
      <c r="G2" s="28"/>
      <c r="H2" s="28"/>
      <c r="I2" s="27"/>
      <c r="J2" s="27"/>
      <c r="K2" s="27"/>
      <c r="L2" s="27"/>
      <c r="M2" s="28"/>
      <c r="N2" s="28"/>
      <c r="O2" s="28"/>
      <c r="P2" s="28"/>
      <c r="Q2" s="28"/>
      <c r="R2" s="28"/>
      <c r="S2" s="3"/>
      <c r="T2" s="3"/>
      <c r="U2" s="3"/>
    </row>
    <row r="3" spans="1:21" ht="11.25" customHeight="1" thickBot="1">
      <c r="A3" s="11" t="s">
        <v>111</v>
      </c>
      <c r="C3" s="43" t="s">
        <v>112</v>
      </c>
      <c r="F3" s="9"/>
      <c r="G3" s="9"/>
      <c r="H3" s="9"/>
      <c r="I3" s="1"/>
      <c r="J3" s="5"/>
      <c r="K3" s="5"/>
      <c r="L3" s="1"/>
      <c r="M3" s="43"/>
      <c r="N3" s="43"/>
      <c r="O3" s="43"/>
      <c r="P3" s="43"/>
      <c r="Q3" s="9"/>
      <c r="R3" s="4"/>
      <c r="S3" s="2"/>
      <c r="T3" s="2"/>
      <c r="U3" s="2"/>
    </row>
    <row r="4" spans="1:21" ht="10.5" customHeight="1">
      <c r="A4" s="14"/>
      <c r="B4" s="87"/>
      <c r="C4" s="55"/>
      <c r="D4" s="72"/>
      <c r="E4" s="54" t="s">
        <v>97</v>
      </c>
      <c r="F4" s="55"/>
      <c r="G4" s="60" t="s">
        <v>95</v>
      </c>
      <c r="H4" s="60"/>
      <c r="I4" s="60"/>
      <c r="J4" s="60"/>
      <c r="K4" s="54" t="s">
        <v>73</v>
      </c>
      <c r="L4" s="55"/>
      <c r="M4" s="54" t="s">
        <v>90</v>
      </c>
      <c r="N4" s="72"/>
      <c r="O4" s="55"/>
      <c r="P4" s="16" t="s">
        <v>85</v>
      </c>
      <c r="Q4" s="15"/>
      <c r="R4" s="15"/>
      <c r="S4" s="17"/>
      <c r="T4" s="16" t="s">
        <v>76</v>
      </c>
      <c r="U4" s="42"/>
    </row>
    <row r="5" spans="1:21" ht="10.5" customHeight="1">
      <c r="A5" s="2"/>
      <c r="B5" s="88" t="s">
        <v>83</v>
      </c>
      <c r="C5" s="69" t="s">
        <v>98</v>
      </c>
      <c r="D5" s="6"/>
      <c r="E5" s="77" t="s">
        <v>99</v>
      </c>
      <c r="F5" s="69"/>
      <c r="G5" s="57"/>
      <c r="H5" s="61" t="s">
        <v>113</v>
      </c>
      <c r="I5" s="70"/>
      <c r="J5" s="61"/>
      <c r="K5" s="68" t="s">
        <v>74</v>
      </c>
      <c r="L5" s="69"/>
      <c r="M5" s="56" t="s">
        <v>91</v>
      </c>
      <c r="N5" s="79"/>
      <c r="O5" s="69"/>
      <c r="P5" s="69" t="s">
        <v>88</v>
      </c>
      <c r="Q5" s="7"/>
      <c r="R5" s="7"/>
      <c r="S5" s="19" t="s">
        <v>100</v>
      </c>
      <c r="T5" s="18" t="s">
        <v>77</v>
      </c>
      <c r="U5" s="31"/>
    </row>
    <row r="6" spans="1:21" ht="10.5" customHeight="1">
      <c r="A6" s="2"/>
      <c r="B6" s="88" t="s">
        <v>84</v>
      </c>
      <c r="C6" s="69" t="s">
        <v>101</v>
      </c>
      <c r="D6" s="6" t="s">
        <v>76</v>
      </c>
      <c r="E6" s="77" t="s">
        <v>102</v>
      </c>
      <c r="F6" s="69"/>
      <c r="G6" s="77"/>
      <c r="H6" s="18" t="s">
        <v>114</v>
      </c>
      <c r="I6" s="6"/>
      <c r="J6" s="18"/>
      <c r="K6" s="61"/>
      <c r="L6" s="73"/>
      <c r="M6" s="61"/>
      <c r="N6" s="61"/>
      <c r="O6" s="99" t="s">
        <v>104</v>
      </c>
      <c r="P6" s="69" t="s">
        <v>118</v>
      </c>
      <c r="Q6" s="7"/>
      <c r="R6" s="20"/>
      <c r="S6" s="19" t="s">
        <v>6</v>
      </c>
      <c r="T6" s="18" t="s">
        <v>119</v>
      </c>
      <c r="U6" s="6"/>
    </row>
    <row r="7" spans="1:21" ht="10.5" customHeight="1">
      <c r="A7" s="2"/>
      <c r="B7" s="88" t="s">
        <v>25</v>
      </c>
      <c r="C7" s="69" t="s">
        <v>16</v>
      </c>
      <c r="D7" s="6" t="s">
        <v>77</v>
      </c>
      <c r="E7" s="6" t="s">
        <v>103</v>
      </c>
      <c r="F7" s="69"/>
      <c r="G7" s="18"/>
      <c r="H7" s="6" t="s">
        <v>115</v>
      </c>
      <c r="I7" s="6"/>
      <c r="J7" s="18" t="s">
        <v>76</v>
      </c>
      <c r="K7" s="6" t="s">
        <v>25</v>
      </c>
      <c r="L7" s="18"/>
      <c r="M7" s="7"/>
      <c r="N7" s="7"/>
      <c r="O7" s="6" t="s">
        <v>107</v>
      </c>
      <c r="P7" s="18" t="s">
        <v>89</v>
      </c>
      <c r="Q7" s="7" t="s">
        <v>9</v>
      </c>
      <c r="R7" s="7"/>
      <c r="S7" s="19" t="s">
        <v>78</v>
      </c>
      <c r="T7" s="18" t="s">
        <v>120</v>
      </c>
      <c r="U7" s="20" t="s">
        <v>104</v>
      </c>
    </row>
    <row r="8" spans="1:21" ht="10.5" customHeight="1">
      <c r="A8" s="2"/>
      <c r="B8" s="88" t="s">
        <v>26</v>
      </c>
      <c r="C8" s="69" t="s">
        <v>17</v>
      </c>
      <c r="D8" s="6" t="s">
        <v>105</v>
      </c>
      <c r="E8" s="96"/>
      <c r="F8" s="73"/>
      <c r="G8" s="6" t="s">
        <v>25</v>
      </c>
      <c r="H8" s="18" t="s">
        <v>116</v>
      </c>
      <c r="I8" s="6"/>
      <c r="J8" s="18" t="s">
        <v>77</v>
      </c>
      <c r="K8" s="6" t="s">
        <v>26</v>
      </c>
      <c r="L8" s="23"/>
      <c r="M8" s="6" t="s">
        <v>18</v>
      </c>
      <c r="N8" s="6" t="s">
        <v>19</v>
      </c>
      <c r="O8" s="7" t="s">
        <v>86</v>
      </c>
      <c r="P8" s="7" t="s">
        <v>26</v>
      </c>
      <c r="Q8" s="7" t="s">
        <v>121</v>
      </c>
      <c r="R8" s="20" t="s">
        <v>7</v>
      </c>
      <c r="S8" s="19" t="s">
        <v>79</v>
      </c>
      <c r="T8" s="18" t="s">
        <v>122</v>
      </c>
      <c r="U8" s="20" t="s">
        <v>107</v>
      </c>
    </row>
    <row r="9" spans="1:21" ht="10.5" customHeight="1">
      <c r="A9" s="2"/>
      <c r="B9" s="88" t="s">
        <v>28</v>
      </c>
      <c r="C9" s="69" t="s">
        <v>20</v>
      </c>
      <c r="D9" s="10" t="s">
        <v>101</v>
      </c>
      <c r="E9" s="6"/>
      <c r="F9" s="97"/>
      <c r="G9" s="22" t="s">
        <v>26</v>
      </c>
      <c r="H9" s="23" t="s">
        <v>106</v>
      </c>
      <c r="I9" s="6" t="s">
        <v>72</v>
      </c>
      <c r="J9" s="18" t="s">
        <v>92</v>
      </c>
      <c r="K9" s="6" t="s">
        <v>63</v>
      </c>
      <c r="L9" s="18" t="s">
        <v>27</v>
      </c>
      <c r="M9" s="21" t="s">
        <v>21</v>
      </c>
      <c r="N9" s="7" t="s">
        <v>21</v>
      </c>
      <c r="O9" s="6" t="s">
        <v>87</v>
      </c>
      <c r="P9" s="7" t="s">
        <v>105</v>
      </c>
      <c r="Q9" s="7" t="s">
        <v>29</v>
      </c>
      <c r="R9" s="7" t="s">
        <v>10</v>
      </c>
      <c r="S9" s="19" t="s">
        <v>80</v>
      </c>
      <c r="T9" s="18" t="s">
        <v>124</v>
      </c>
      <c r="U9" s="20" t="s">
        <v>6</v>
      </c>
    </row>
    <row r="10" spans="1:21" ht="10.5" customHeight="1">
      <c r="A10" s="2"/>
      <c r="B10" s="88" t="s">
        <v>82</v>
      </c>
      <c r="C10" s="69" t="s">
        <v>22</v>
      </c>
      <c r="D10" s="10" t="s">
        <v>75</v>
      </c>
      <c r="E10" s="71" t="s">
        <v>11</v>
      </c>
      <c r="F10" s="23" t="s">
        <v>2</v>
      </c>
      <c r="G10" s="10" t="s">
        <v>28</v>
      </c>
      <c r="H10" s="23" t="s">
        <v>82</v>
      </c>
      <c r="I10" s="71" t="s">
        <v>66</v>
      </c>
      <c r="J10" s="18" t="s">
        <v>75</v>
      </c>
      <c r="K10" s="71" t="s">
        <v>64</v>
      </c>
      <c r="L10" s="23" t="s">
        <v>66</v>
      </c>
      <c r="M10" s="6" t="s">
        <v>23</v>
      </c>
      <c r="N10" s="6" t="s">
        <v>23</v>
      </c>
      <c r="O10" s="6" t="s">
        <v>117</v>
      </c>
      <c r="P10" s="6" t="s">
        <v>101</v>
      </c>
      <c r="Q10" s="7" t="s">
        <v>78</v>
      </c>
      <c r="R10" s="7" t="s">
        <v>24</v>
      </c>
      <c r="S10" s="19" t="s">
        <v>81</v>
      </c>
      <c r="T10" s="18" t="s">
        <v>123</v>
      </c>
      <c r="U10" s="20" t="s">
        <v>8</v>
      </c>
    </row>
    <row r="11" spans="1:21" ht="10.5" customHeight="1" thickBot="1">
      <c r="A11" s="98" t="s">
        <v>109</v>
      </c>
      <c r="B11" s="89" t="s">
        <v>108</v>
      </c>
      <c r="C11" s="69" t="s">
        <v>3</v>
      </c>
      <c r="D11" s="10" t="s">
        <v>3</v>
      </c>
      <c r="E11" s="6" t="s">
        <v>3</v>
      </c>
      <c r="F11" s="18" t="s">
        <v>3</v>
      </c>
      <c r="G11" s="25" t="s">
        <v>82</v>
      </c>
      <c r="H11" s="19" t="s">
        <v>12</v>
      </c>
      <c r="I11" s="24" t="s">
        <v>3</v>
      </c>
      <c r="J11" s="25" t="s">
        <v>3</v>
      </c>
      <c r="K11" s="6" t="s">
        <v>65</v>
      </c>
      <c r="L11" s="18" t="s">
        <v>3</v>
      </c>
      <c r="M11" s="6" t="s">
        <v>3</v>
      </c>
      <c r="N11" s="7" t="s">
        <v>3</v>
      </c>
      <c r="O11" s="19" t="s">
        <v>12</v>
      </c>
      <c r="P11" s="19" t="s">
        <v>12</v>
      </c>
      <c r="Q11" s="7" t="s">
        <v>3</v>
      </c>
      <c r="R11" s="7" t="s">
        <v>3</v>
      </c>
      <c r="S11" s="19" t="s">
        <v>3</v>
      </c>
      <c r="T11" s="19" t="s">
        <v>3</v>
      </c>
      <c r="U11" s="19" t="s">
        <v>12</v>
      </c>
    </row>
    <row r="12" spans="1:21" ht="11.25" customHeight="1" thickBot="1">
      <c r="A12" s="44" t="s">
        <v>127</v>
      </c>
      <c r="B12" s="50"/>
      <c r="C12" s="50"/>
      <c r="D12" s="50"/>
      <c r="E12" s="44"/>
      <c r="F12" s="45"/>
      <c r="G12" s="45"/>
      <c r="H12" s="45"/>
      <c r="I12" s="46" t="s">
        <v>15</v>
      </c>
      <c r="J12" s="46"/>
      <c r="K12" s="46"/>
      <c r="L12" s="45"/>
      <c r="M12" s="47"/>
      <c r="N12" s="48"/>
      <c r="O12" s="48"/>
      <c r="P12" s="48"/>
      <c r="Q12" s="48"/>
      <c r="R12" s="47"/>
      <c r="S12" s="47"/>
      <c r="T12" s="45"/>
      <c r="U12" s="47"/>
    </row>
    <row r="13" spans="1:21" ht="10.5" customHeight="1">
      <c r="A13" s="2" t="s">
        <v>0</v>
      </c>
      <c r="B13" s="90">
        <v>18997</v>
      </c>
      <c r="C13" s="35">
        <v>1243844319</v>
      </c>
      <c r="D13" s="35">
        <f t="shared" ref="D13:D36" si="0">C13/G13</f>
        <v>107738.78899956691</v>
      </c>
      <c r="E13" s="35">
        <v>491557240</v>
      </c>
      <c r="F13" s="35">
        <v>182965502.78999999</v>
      </c>
      <c r="G13" s="35">
        <v>11545</v>
      </c>
      <c r="H13" s="74">
        <f t="shared" ref="H13:H36" si="1">G13/B13</f>
        <v>0.60772753592672524</v>
      </c>
      <c r="I13" s="35">
        <v>315707411</v>
      </c>
      <c r="J13" s="35">
        <f t="shared" ref="J13:J36" si="2">I13/G13</f>
        <v>27345.812992637504</v>
      </c>
      <c r="K13" s="35">
        <v>14868</v>
      </c>
      <c r="L13" s="35">
        <v>34966199</v>
      </c>
      <c r="M13" s="35">
        <v>1201762446.21</v>
      </c>
      <c r="N13" s="59">
        <v>-110897996</v>
      </c>
      <c r="O13" s="81">
        <f t="shared" ref="O13:O36" si="3">N13/M13</f>
        <v>-9.2279465338377956E-2</v>
      </c>
      <c r="P13" s="74">
        <f t="shared" ref="P13:P36" si="4">M13/C13</f>
        <v>0.9661678940465539</v>
      </c>
      <c r="Q13" s="13">
        <v>0</v>
      </c>
      <c r="R13" s="62">
        <v>0</v>
      </c>
      <c r="S13" s="62">
        <v>0</v>
      </c>
      <c r="T13" s="37">
        <v>0</v>
      </c>
      <c r="U13" s="37">
        <v>0</v>
      </c>
    </row>
    <row r="14" spans="1:21" ht="10.5" customHeight="1">
      <c r="A14" s="2" t="s">
        <v>67</v>
      </c>
      <c r="B14" s="91">
        <v>4133</v>
      </c>
      <c r="C14" s="63">
        <v>222046392</v>
      </c>
      <c r="D14" s="53">
        <f t="shared" si="0"/>
        <v>108899.65277096616</v>
      </c>
      <c r="E14" s="53">
        <v>6533880</v>
      </c>
      <c r="F14" s="53">
        <v>13975200</v>
      </c>
      <c r="G14" s="53">
        <v>2039</v>
      </c>
      <c r="H14" s="75">
        <f t="shared" si="1"/>
        <v>0.49334623759980645</v>
      </c>
      <c r="I14" s="53">
        <v>44548636</v>
      </c>
      <c r="J14" s="53">
        <f t="shared" si="2"/>
        <v>21848.276606179501</v>
      </c>
      <c r="K14" s="53">
        <v>2850</v>
      </c>
      <c r="L14" s="53">
        <v>6745527</v>
      </c>
      <c r="M14" s="53">
        <v>163310909</v>
      </c>
      <c r="N14" s="53">
        <v>1916826</v>
      </c>
      <c r="O14" s="78">
        <f t="shared" si="3"/>
        <v>1.1737280820597234E-2</v>
      </c>
      <c r="P14" s="75">
        <f t="shared" si="4"/>
        <v>0.73548102956791117</v>
      </c>
      <c r="Q14" s="64">
        <v>115106</v>
      </c>
      <c r="R14" s="63">
        <v>16201</v>
      </c>
      <c r="S14" s="63">
        <v>98905</v>
      </c>
      <c r="T14" s="30">
        <f t="shared" ref="T14:T36" si="5">S14/G14</f>
        <v>48.506620892594412</v>
      </c>
      <c r="U14" s="29">
        <f t="shared" ref="U14:U35" si="6">S14/N14</f>
        <v>5.1598319304934304E-2</v>
      </c>
    </row>
    <row r="15" spans="1:21" ht="10.5" customHeight="1">
      <c r="A15" s="2" t="s">
        <v>68</v>
      </c>
      <c r="B15" s="91">
        <v>3407</v>
      </c>
      <c r="C15" s="63">
        <v>154289727</v>
      </c>
      <c r="D15" s="53">
        <f t="shared" si="0"/>
        <v>96370.84759525297</v>
      </c>
      <c r="E15" s="53">
        <v>1190065</v>
      </c>
      <c r="F15" s="53">
        <v>10562336</v>
      </c>
      <c r="G15" s="53">
        <v>1601</v>
      </c>
      <c r="H15" s="75">
        <f t="shared" si="1"/>
        <v>0.46991488112709129</v>
      </c>
      <c r="I15" s="53">
        <v>24136533</v>
      </c>
      <c r="J15" s="53">
        <f t="shared" si="2"/>
        <v>15075.910680824485</v>
      </c>
      <c r="K15" s="53">
        <v>2234</v>
      </c>
      <c r="L15" s="53">
        <v>5318590</v>
      </c>
      <c r="M15" s="53">
        <v>115462333</v>
      </c>
      <c r="N15" s="53">
        <v>4791249</v>
      </c>
      <c r="O15" s="78">
        <f t="shared" si="3"/>
        <v>4.1496208118365317E-2</v>
      </c>
      <c r="P15" s="75">
        <f t="shared" si="4"/>
        <v>0.7483475098766621</v>
      </c>
      <c r="Q15" s="64">
        <v>287863</v>
      </c>
      <c r="R15" s="63">
        <v>35628</v>
      </c>
      <c r="S15" s="63">
        <v>252235</v>
      </c>
      <c r="T15" s="30">
        <f t="shared" si="5"/>
        <v>157.54840724547159</v>
      </c>
      <c r="U15" s="29">
        <f t="shared" si="6"/>
        <v>5.2644936633433163E-2</v>
      </c>
    </row>
    <row r="16" spans="1:21" ht="10.5" customHeight="1">
      <c r="A16" s="2" t="s">
        <v>69</v>
      </c>
      <c r="B16" s="91">
        <v>3348</v>
      </c>
      <c r="C16" s="63">
        <v>128669949</v>
      </c>
      <c r="D16" s="53">
        <f t="shared" si="0"/>
        <v>86355.670469798657</v>
      </c>
      <c r="E16" s="53">
        <v>19346873</v>
      </c>
      <c r="F16" s="53">
        <v>10564410</v>
      </c>
      <c r="G16" s="53">
        <v>1490</v>
      </c>
      <c r="H16" s="75">
        <f t="shared" si="1"/>
        <v>0.44504181600955794</v>
      </c>
      <c r="I16" s="53">
        <v>41040155</v>
      </c>
      <c r="J16" s="53">
        <f t="shared" si="2"/>
        <v>27543.728187919463</v>
      </c>
      <c r="K16" s="53">
        <v>2025</v>
      </c>
      <c r="L16" s="53">
        <v>4882800</v>
      </c>
      <c r="M16" s="53">
        <v>91529457</v>
      </c>
      <c r="N16" s="53">
        <v>7419981</v>
      </c>
      <c r="O16" s="78">
        <f t="shared" si="3"/>
        <v>8.1066590398323896E-2</v>
      </c>
      <c r="P16" s="75">
        <f t="shared" si="4"/>
        <v>0.71135068997346074</v>
      </c>
      <c r="Q16" s="64">
        <v>446026</v>
      </c>
      <c r="R16" s="63">
        <v>40064</v>
      </c>
      <c r="S16" s="63">
        <v>405962</v>
      </c>
      <c r="T16" s="30">
        <f t="shared" si="5"/>
        <v>272.4577181208054</v>
      </c>
      <c r="U16" s="29">
        <f t="shared" si="6"/>
        <v>5.4711999936387978E-2</v>
      </c>
    </row>
    <row r="17" spans="1:21" ht="10.5" customHeight="1">
      <c r="A17" s="2" t="s">
        <v>47</v>
      </c>
      <c r="B17" s="91">
        <v>6423</v>
      </c>
      <c r="C17" s="63">
        <v>312631210</v>
      </c>
      <c r="D17" s="53">
        <f t="shared" si="0"/>
        <v>114224.04457435149</v>
      </c>
      <c r="E17" s="53">
        <v>2187342</v>
      </c>
      <c r="F17" s="53">
        <v>15857234</v>
      </c>
      <c r="G17" s="53">
        <v>2737</v>
      </c>
      <c r="H17" s="75">
        <f t="shared" si="1"/>
        <v>0.42612486377082359</v>
      </c>
      <c r="I17" s="53">
        <v>85066875</v>
      </c>
      <c r="J17" s="53">
        <f t="shared" si="2"/>
        <v>31080.334307636098</v>
      </c>
      <c r="K17" s="53">
        <v>3841</v>
      </c>
      <c r="L17" s="53">
        <v>9278055</v>
      </c>
      <c r="M17" s="53">
        <v>204616388</v>
      </c>
      <c r="N17" s="53">
        <v>21898995</v>
      </c>
      <c r="O17" s="78">
        <f t="shared" si="3"/>
        <v>0.10702463871075664</v>
      </c>
      <c r="P17" s="75">
        <f t="shared" si="4"/>
        <v>0.65449763636842273</v>
      </c>
      <c r="Q17" s="64">
        <v>1315427</v>
      </c>
      <c r="R17" s="63">
        <v>92296</v>
      </c>
      <c r="S17" s="63">
        <v>1223131</v>
      </c>
      <c r="T17" s="30">
        <f t="shared" si="5"/>
        <v>446.88746803069051</v>
      </c>
      <c r="U17" s="29">
        <f t="shared" si="6"/>
        <v>5.5853293724209718E-2</v>
      </c>
    </row>
    <row r="18" spans="1:21" ht="10.5" customHeight="1">
      <c r="A18" s="2" t="s">
        <v>46</v>
      </c>
      <c r="B18" s="91">
        <v>1015</v>
      </c>
      <c r="C18" s="63">
        <v>39367362</v>
      </c>
      <c r="D18" s="53">
        <f t="shared" si="0"/>
        <v>86143.024070021886</v>
      </c>
      <c r="E18" s="53">
        <v>114050</v>
      </c>
      <c r="F18" s="53">
        <v>2131736</v>
      </c>
      <c r="G18" s="53">
        <v>457</v>
      </c>
      <c r="H18" s="75">
        <f t="shared" si="1"/>
        <v>0.45024630541871924</v>
      </c>
      <c r="I18" s="53">
        <v>7422900</v>
      </c>
      <c r="J18" s="53">
        <f t="shared" si="2"/>
        <v>16242.669584245077</v>
      </c>
      <c r="K18" s="53">
        <v>628</v>
      </c>
      <c r="L18" s="53">
        <v>1501000</v>
      </c>
      <c r="M18" s="53">
        <v>28425776</v>
      </c>
      <c r="N18" s="53">
        <v>4712790</v>
      </c>
      <c r="O18" s="78">
        <f t="shared" si="3"/>
        <v>0.16579283534774916</v>
      </c>
      <c r="P18" s="75">
        <f t="shared" si="4"/>
        <v>0.72206453660776149</v>
      </c>
      <c r="Q18" s="64">
        <v>283049</v>
      </c>
      <c r="R18" s="63">
        <v>15860</v>
      </c>
      <c r="S18" s="63">
        <v>267189</v>
      </c>
      <c r="T18" s="30">
        <f t="shared" si="5"/>
        <v>584.6586433260394</v>
      </c>
      <c r="U18" s="29">
        <f t="shared" si="6"/>
        <v>5.6694442145735331E-2</v>
      </c>
    </row>
    <row r="19" spans="1:21" ht="10.5" customHeight="1">
      <c r="A19" s="2" t="s">
        <v>45</v>
      </c>
      <c r="B19" s="91">
        <v>3406</v>
      </c>
      <c r="C19" s="63">
        <v>82375712</v>
      </c>
      <c r="D19" s="53">
        <f t="shared" si="0"/>
        <v>59008.389684813752</v>
      </c>
      <c r="E19" s="53">
        <v>2997990</v>
      </c>
      <c r="F19" s="53">
        <v>7297828</v>
      </c>
      <c r="G19" s="53">
        <v>1396</v>
      </c>
      <c r="H19" s="75">
        <f t="shared" si="1"/>
        <v>0.40986494421608927</v>
      </c>
      <c r="I19" s="53">
        <v>13861405</v>
      </c>
      <c r="J19" s="53">
        <f t="shared" si="2"/>
        <v>9929.3732091690545</v>
      </c>
      <c r="K19" s="53">
        <v>1950</v>
      </c>
      <c r="L19" s="53">
        <v>4711000</v>
      </c>
      <c r="M19" s="53">
        <v>59503469</v>
      </c>
      <c r="N19" s="53">
        <v>16342360</v>
      </c>
      <c r="O19" s="78">
        <f t="shared" si="3"/>
        <v>0.27464550008000371</v>
      </c>
      <c r="P19" s="75">
        <f t="shared" si="4"/>
        <v>0.72234239383569754</v>
      </c>
      <c r="Q19" s="64">
        <v>996031</v>
      </c>
      <c r="R19" s="63">
        <v>63504</v>
      </c>
      <c r="S19" s="63">
        <v>932527</v>
      </c>
      <c r="T19" s="30">
        <f t="shared" si="5"/>
        <v>667.99928366762174</v>
      </c>
      <c r="U19" s="29">
        <f t="shared" si="6"/>
        <v>5.7061954332177235E-2</v>
      </c>
    </row>
    <row r="20" spans="1:21" ht="10.5" customHeight="1">
      <c r="A20" s="2" t="s">
        <v>44</v>
      </c>
      <c r="B20" s="91">
        <v>3886</v>
      </c>
      <c r="C20" s="63">
        <v>104823571</v>
      </c>
      <c r="D20" s="53">
        <f t="shared" si="0"/>
        <v>65514.731874999998</v>
      </c>
      <c r="E20" s="53">
        <v>12034020</v>
      </c>
      <c r="F20" s="53">
        <v>8013711</v>
      </c>
      <c r="G20" s="53">
        <v>1600</v>
      </c>
      <c r="H20" s="75">
        <f t="shared" si="1"/>
        <v>0.4117344312918168</v>
      </c>
      <c r="I20" s="53">
        <v>17204358</v>
      </c>
      <c r="J20" s="53">
        <f t="shared" si="2"/>
        <v>10752.723749999999</v>
      </c>
      <c r="K20" s="53">
        <v>2271</v>
      </c>
      <c r="L20" s="53">
        <v>5515500</v>
      </c>
      <c r="M20" s="53">
        <v>86124022</v>
      </c>
      <c r="N20" s="53">
        <v>22187868</v>
      </c>
      <c r="O20" s="78">
        <f t="shared" si="3"/>
        <v>0.25762693711633672</v>
      </c>
      <c r="P20" s="75">
        <f t="shared" si="4"/>
        <v>0.82160931151639549</v>
      </c>
      <c r="Q20" s="64">
        <v>1383636</v>
      </c>
      <c r="R20" s="63">
        <v>75412</v>
      </c>
      <c r="S20" s="63">
        <v>1308224</v>
      </c>
      <c r="T20" s="30">
        <f t="shared" si="5"/>
        <v>817.64</v>
      </c>
      <c r="U20" s="29">
        <f t="shared" si="6"/>
        <v>5.8961230524717384E-2</v>
      </c>
    </row>
    <row r="21" spans="1:21" ht="10.5" customHeight="1">
      <c r="A21" s="2" t="s">
        <v>43</v>
      </c>
      <c r="B21" s="91">
        <v>3598</v>
      </c>
      <c r="C21" s="63">
        <v>152873613</v>
      </c>
      <c r="D21" s="53">
        <f t="shared" si="0"/>
        <v>100179.3007863696</v>
      </c>
      <c r="E21" s="53">
        <v>74987939</v>
      </c>
      <c r="F21" s="53">
        <v>73496855</v>
      </c>
      <c r="G21" s="53">
        <v>1526</v>
      </c>
      <c r="H21" s="75">
        <f t="shared" si="1"/>
        <v>0.42412451361867703</v>
      </c>
      <c r="I21" s="53">
        <v>14568497</v>
      </c>
      <c r="J21" s="53">
        <f t="shared" si="2"/>
        <v>9546.8525557011799</v>
      </c>
      <c r="K21" s="53">
        <v>2214</v>
      </c>
      <c r="L21" s="53">
        <v>5427067</v>
      </c>
      <c r="M21" s="53">
        <v>134369133</v>
      </c>
      <c r="N21" s="53">
        <v>24412908</v>
      </c>
      <c r="O21" s="78">
        <f t="shared" si="3"/>
        <v>0.1816853875212546</v>
      </c>
      <c r="P21" s="75">
        <f t="shared" si="4"/>
        <v>0.87895569655961492</v>
      </c>
      <c r="Q21" s="64">
        <v>1547225</v>
      </c>
      <c r="R21" s="63">
        <v>87386</v>
      </c>
      <c r="S21" s="63">
        <v>1459839</v>
      </c>
      <c r="T21" s="30">
        <f t="shared" si="5"/>
        <v>956.64416775884661</v>
      </c>
      <c r="U21" s="29">
        <f t="shared" si="6"/>
        <v>5.9797833179070677E-2</v>
      </c>
    </row>
    <row r="22" spans="1:21" ht="10.5" customHeight="1">
      <c r="A22" s="2" t="s">
        <v>42</v>
      </c>
      <c r="B22" s="91">
        <v>5107</v>
      </c>
      <c r="C22" s="63">
        <v>113958355.92</v>
      </c>
      <c r="D22" s="53">
        <f t="shared" si="0"/>
        <v>50558.276805678797</v>
      </c>
      <c r="E22" s="53">
        <v>1450703</v>
      </c>
      <c r="F22" s="53">
        <v>9669162.8000000007</v>
      </c>
      <c r="G22" s="53">
        <v>2254</v>
      </c>
      <c r="H22" s="75">
        <f t="shared" si="1"/>
        <v>0.44135500293714508</v>
      </c>
      <c r="I22" s="53">
        <v>19934370</v>
      </c>
      <c r="J22" s="53">
        <f t="shared" si="2"/>
        <v>8843.9973380656611</v>
      </c>
      <c r="K22" s="53">
        <v>3269</v>
      </c>
      <c r="L22" s="53">
        <v>7914000</v>
      </c>
      <c r="M22" s="53">
        <v>77891526.120000005</v>
      </c>
      <c r="N22" s="53">
        <v>41755341</v>
      </c>
      <c r="O22" s="78">
        <f t="shared" si="3"/>
        <v>0.53607039276225699</v>
      </c>
      <c r="P22" s="75">
        <f t="shared" si="4"/>
        <v>0.6835086860561651</v>
      </c>
      <c r="Q22" s="64">
        <v>2684012</v>
      </c>
      <c r="R22" s="63">
        <v>131366</v>
      </c>
      <c r="S22" s="63">
        <v>2552646</v>
      </c>
      <c r="T22" s="30">
        <f t="shared" si="5"/>
        <v>1132.4960070984916</v>
      </c>
      <c r="U22" s="29">
        <f t="shared" si="6"/>
        <v>6.1133400874393527E-2</v>
      </c>
    </row>
    <row r="23" spans="1:21" ht="10.5" customHeight="1">
      <c r="A23" s="2" t="s">
        <v>41</v>
      </c>
      <c r="B23" s="91">
        <v>2187</v>
      </c>
      <c r="C23" s="63">
        <v>46898924</v>
      </c>
      <c r="D23" s="53">
        <f t="shared" si="0"/>
        <v>47420.550050556114</v>
      </c>
      <c r="E23" s="53">
        <v>227026</v>
      </c>
      <c r="F23" s="53">
        <v>3425311</v>
      </c>
      <c r="G23" s="53">
        <v>989</v>
      </c>
      <c r="H23" s="75">
        <f t="shared" si="1"/>
        <v>0.45221764974851397</v>
      </c>
      <c r="I23" s="53">
        <v>8398410</v>
      </c>
      <c r="J23" s="53">
        <f t="shared" si="2"/>
        <v>8491.8200202224471</v>
      </c>
      <c r="K23" s="53">
        <v>1357</v>
      </c>
      <c r="L23" s="53">
        <v>3304606</v>
      </c>
      <c r="M23" s="53">
        <v>31997623</v>
      </c>
      <c r="N23" s="53">
        <v>20383889</v>
      </c>
      <c r="O23" s="78">
        <f t="shared" si="3"/>
        <v>0.63704385166360644</v>
      </c>
      <c r="P23" s="75">
        <f t="shared" si="4"/>
        <v>0.68226774243264088</v>
      </c>
      <c r="Q23" s="64">
        <v>1322133</v>
      </c>
      <c r="R23" s="63">
        <v>51905</v>
      </c>
      <c r="S23" s="63">
        <v>1270228</v>
      </c>
      <c r="T23" s="30">
        <f t="shared" si="5"/>
        <v>1284.3559150657229</v>
      </c>
      <c r="U23" s="29">
        <f t="shared" si="6"/>
        <v>6.2315292238885329E-2</v>
      </c>
    </row>
    <row r="24" spans="1:21" ht="10.5" customHeight="1">
      <c r="A24" s="2" t="s">
        <v>40</v>
      </c>
      <c r="B24" s="91">
        <v>6048</v>
      </c>
      <c r="C24" s="63">
        <v>255528218.91</v>
      </c>
      <c r="D24" s="53">
        <f t="shared" si="0"/>
        <v>87810.384505154638</v>
      </c>
      <c r="E24" s="53">
        <v>1160996</v>
      </c>
      <c r="F24" s="53">
        <v>9726174</v>
      </c>
      <c r="G24" s="53">
        <v>2910</v>
      </c>
      <c r="H24" s="75">
        <f t="shared" si="1"/>
        <v>0.48115079365079366</v>
      </c>
      <c r="I24" s="53">
        <v>25973488</v>
      </c>
      <c r="J24" s="53">
        <f t="shared" si="2"/>
        <v>8925.5972508591058</v>
      </c>
      <c r="K24" s="53">
        <v>4066</v>
      </c>
      <c r="L24" s="53">
        <v>9834000</v>
      </c>
      <c r="M24" s="53">
        <v>211155552.91</v>
      </c>
      <c r="N24" s="53">
        <v>67279399</v>
      </c>
      <c r="O24" s="78">
        <f t="shared" si="3"/>
        <v>0.31862481508443319</v>
      </c>
      <c r="P24" s="75">
        <f t="shared" si="4"/>
        <v>0.82634925336512999</v>
      </c>
      <c r="Q24" s="64">
        <v>4401226</v>
      </c>
      <c r="R24" s="63">
        <v>163087</v>
      </c>
      <c r="S24" s="63">
        <v>4238139</v>
      </c>
      <c r="T24" s="30">
        <f t="shared" si="5"/>
        <v>1456.4051546391752</v>
      </c>
      <c r="U24" s="29">
        <f t="shared" si="6"/>
        <v>6.2993116213775929E-2</v>
      </c>
    </row>
    <row r="25" spans="1:21" ht="10.5" customHeight="1">
      <c r="A25" s="2" t="s">
        <v>39</v>
      </c>
      <c r="B25" s="91">
        <v>7378</v>
      </c>
      <c r="C25" s="63">
        <v>354034528</v>
      </c>
      <c r="D25" s="53">
        <f t="shared" si="0"/>
        <v>92316.695697522809</v>
      </c>
      <c r="E25" s="53">
        <v>1777074</v>
      </c>
      <c r="F25" s="53">
        <v>10963229</v>
      </c>
      <c r="G25" s="53">
        <v>3835</v>
      </c>
      <c r="H25" s="75">
        <f t="shared" si="1"/>
        <v>0.51978856058552458</v>
      </c>
      <c r="I25" s="53">
        <v>85427478</v>
      </c>
      <c r="J25" s="53">
        <f t="shared" si="2"/>
        <v>22275.743937418512</v>
      </c>
      <c r="K25" s="53">
        <v>5400</v>
      </c>
      <c r="L25" s="53">
        <v>12985500</v>
      </c>
      <c r="M25" s="53">
        <v>246435395</v>
      </c>
      <c r="N25" s="53">
        <v>105346106</v>
      </c>
      <c r="O25" s="78">
        <f t="shared" si="3"/>
        <v>0.42747960778929506</v>
      </c>
      <c r="P25" s="75">
        <f t="shared" si="4"/>
        <v>0.69607729051783329</v>
      </c>
      <c r="Q25" s="64">
        <v>6967866</v>
      </c>
      <c r="R25" s="63">
        <v>238674</v>
      </c>
      <c r="S25" s="63">
        <v>6729192</v>
      </c>
      <c r="T25" s="30">
        <f t="shared" si="5"/>
        <v>1754.6784876140807</v>
      </c>
      <c r="U25" s="29">
        <f t="shared" si="6"/>
        <v>6.3876988485934164E-2</v>
      </c>
    </row>
    <row r="26" spans="1:21" ht="10.5" customHeight="1">
      <c r="A26" s="2" t="s">
        <v>38</v>
      </c>
      <c r="B26" s="91">
        <v>10748</v>
      </c>
      <c r="C26" s="63">
        <v>757448522</v>
      </c>
      <c r="D26" s="53">
        <f t="shared" si="0"/>
        <v>123745.87845123345</v>
      </c>
      <c r="E26" s="53">
        <v>7171553</v>
      </c>
      <c r="F26" s="53">
        <v>19248885</v>
      </c>
      <c r="G26" s="53">
        <v>6121</v>
      </c>
      <c r="H26" s="75">
        <f t="shared" si="1"/>
        <v>0.56950130256791964</v>
      </c>
      <c r="I26" s="53">
        <v>229587174</v>
      </c>
      <c r="J26" s="53">
        <f t="shared" si="2"/>
        <v>37508.115340630618</v>
      </c>
      <c r="K26" s="53">
        <v>8570</v>
      </c>
      <c r="L26" s="53">
        <v>19760510</v>
      </c>
      <c r="M26" s="53">
        <v>496023506</v>
      </c>
      <c r="N26" s="53">
        <v>212430015</v>
      </c>
      <c r="O26" s="78">
        <f t="shared" si="3"/>
        <v>0.42826602455408636</v>
      </c>
      <c r="P26" s="75">
        <f t="shared" si="4"/>
        <v>0.65486101245570849</v>
      </c>
      <c r="Q26" s="64">
        <v>14221341</v>
      </c>
      <c r="R26" s="63">
        <v>328529</v>
      </c>
      <c r="S26" s="63">
        <v>13892812</v>
      </c>
      <c r="T26" s="30">
        <f t="shared" si="5"/>
        <v>2269.6964548276424</v>
      </c>
      <c r="U26" s="29">
        <f t="shared" si="6"/>
        <v>6.5399477564411043E-2</v>
      </c>
    </row>
    <row r="27" spans="1:21" ht="10.5" customHeight="1">
      <c r="A27" s="2" t="s">
        <v>37</v>
      </c>
      <c r="B27" s="91">
        <v>6457</v>
      </c>
      <c r="C27" s="63">
        <v>447579850</v>
      </c>
      <c r="D27" s="53">
        <f t="shared" si="0"/>
        <v>104623.62085086489</v>
      </c>
      <c r="E27" s="53">
        <v>7401260</v>
      </c>
      <c r="F27" s="53">
        <v>17593106</v>
      </c>
      <c r="G27" s="53">
        <v>4278</v>
      </c>
      <c r="H27" s="75">
        <f t="shared" si="1"/>
        <v>0.66253678178720765</v>
      </c>
      <c r="I27" s="53">
        <v>57654920</v>
      </c>
      <c r="J27" s="53">
        <f t="shared" si="2"/>
        <v>13477.073398784478</v>
      </c>
      <c r="K27" s="53">
        <v>5920</v>
      </c>
      <c r="L27" s="53">
        <v>12220200</v>
      </c>
      <c r="M27" s="53">
        <v>367512884</v>
      </c>
      <c r="N27" s="53">
        <v>191009256</v>
      </c>
      <c r="O27" s="78">
        <f t="shared" si="3"/>
        <v>0.51973485642478867</v>
      </c>
      <c r="P27" s="75">
        <f t="shared" si="4"/>
        <v>0.82111132572210299</v>
      </c>
      <c r="Q27" s="64">
        <v>12917294</v>
      </c>
      <c r="R27" s="63">
        <v>282489</v>
      </c>
      <c r="S27" s="63">
        <v>12634805</v>
      </c>
      <c r="T27" s="30">
        <f t="shared" si="5"/>
        <v>2953.4373539036933</v>
      </c>
      <c r="U27" s="29">
        <f t="shared" si="6"/>
        <v>6.6147605956854788E-2</v>
      </c>
    </row>
    <row r="28" spans="1:21" ht="10.5" customHeight="1">
      <c r="A28" s="2" t="s">
        <v>36</v>
      </c>
      <c r="B28" s="91">
        <v>3645</v>
      </c>
      <c r="C28" s="63">
        <v>324208696</v>
      </c>
      <c r="D28" s="53">
        <f t="shared" si="0"/>
        <v>122204.55936675462</v>
      </c>
      <c r="E28" s="53">
        <v>2898976</v>
      </c>
      <c r="F28" s="53">
        <v>11161936</v>
      </c>
      <c r="G28" s="53">
        <v>2653</v>
      </c>
      <c r="H28" s="75">
        <f t="shared" si="1"/>
        <v>0.72784636488340193</v>
      </c>
      <c r="I28" s="53">
        <v>28881681</v>
      </c>
      <c r="J28" s="53">
        <f t="shared" si="2"/>
        <v>10886.423294383716</v>
      </c>
      <c r="K28" s="53">
        <v>3673</v>
      </c>
      <c r="L28" s="53">
        <v>7380000</v>
      </c>
      <c r="M28" s="53">
        <v>279684055</v>
      </c>
      <c r="N28" s="53">
        <v>145034180</v>
      </c>
      <c r="O28" s="78">
        <f t="shared" si="3"/>
        <v>0.51856434933339335</v>
      </c>
      <c r="P28" s="75">
        <f t="shared" si="4"/>
        <v>0.86266672810034684</v>
      </c>
      <c r="Q28" s="64">
        <v>9963555</v>
      </c>
      <c r="R28" s="63">
        <v>215604</v>
      </c>
      <c r="S28" s="63">
        <v>9747951</v>
      </c>
      <c r="T28" s="30">
        <f t="shared" si="5"/>
        <v>3674.3124764417639</v>
      </c>
      <c r="U28" s="29">
        <f t="shared" si="6"/>
        <v>6.7211404925376902E-2</v>
      </c>
    </row>
    <row r="29" spans="1:21" ht="10.5" customHeight="1">
      <c r="A29" s="2" t="s">
        <v>35</v>
      </c>
      <c r="B29" s="91">
        <v>3009</v>
      </c>
      <c r="C29" s="63">
        <v>233506703.49000001</v>
      </c>
      <c r="D29" s="53">
        <f t="shared" si="0"/>
        <v>96570.183411910679</v>
      </c>
      <c r="E29" s="53">
        <v>4760074</v>
      </c>
      <c r="F29" s="53">
        <v>12332980</v>
      </c>
      <c r="G29" s="53">
        <v>2418</v>
      </c>
      <c r="H29" s="75">
        <f t="shared" si="1"/>
        <v>0.80358923230309076</v>
      </c>
      <c r="I29" s="53">
        <v>25206666</v>
      </c>
      <c r="J29" s="53">
        <f t="shared" si="2"/>
        <v>10424.593052109181</v>
      </c>
      <c r="K29" s="53">
        <v>3339</v>
      </c>
      <c r="L29" s="53">
        <v>6721000</v>
      </c>
      <c r="M29" s="53">
        <v>194006131.49000001</v>
      </c>
      <c r="N29" s="53">
        <v>161582446</v>
      </c>
      <c r="O29" s="78">
        <f t="shared" si="3"/>
        <v>0.83287288272292936</v>
      </c>
      <c r="P29" s="75">
        <f t="shared" si="4"/>
        <v>0.83083752453517201</v>
      </c>
      <c r="Q29" s="64">
        <v>11359013</v>
      </c>
      <c r="R29" s="63">
        <v>269294</v>
      </c>
      <c r="S29" s="63">
        <v>11089719</v>
      </c>
      <c r="T29" s="30">
        <f t="shared" si="5"/>
        <v>4586.3188585607941</v>
      </c>
      <c r="U29" s="29">
        <f t="shared" si="6"/>
        <v>6.8631953993319297E-2</v>
      </c>
    </row>
    <row r="30" spans="1:21" ht="10.5" customHeight="1">
      <c r="A30" s="2" t="s">
        <v>34</v>
      </c>
      <c r="B30" s="91">
        <v>626</v>
      </c>
      <c r="C30" s="63">
        <v>145348001</v>
      </c>
      <c r="D30" s="53">
        <f t="shared" si="0"/>
        <v>276326.99809885933</v>
      </c>
      <c r="E30" s="53">
        <v>1000943</v>
      </c>
      <c r="F30" s="53">
        <v>3710062</v>
      </c>
      <c r="G30" s="53">
        <v>526</v>
      </c>
      <c r="H30" s="75">
        <f t="shared" si="1"/>
        <v>0.84025559105431313</v>
      </c>
      <c r="I30" s="53">
        <v>13959864</v>
      </c>
      <c r="J30" s="53">
        <f t="shared" si="2"/>
        <v>26539.665399239544</v>
      </c>
      <c r="K30" s="53">
        <v>680</v>
      </c>
      <c r="L30" s="53">
        <v>1363500</v>
      </c>
      <c r="M30" s="53">
        <v>127315518</v>
      </c>
      <c r="N30" s="53">
        <v>40787744</v>
      </c>
      <c r="O30" s="78">
        <f t="shared" si="3"/>
        <v>0.32036741978303068</v>
      </c>
      <c r="P30" s="75">
        <f t="shared" si="4"/>
        <v>0.87593580320378817</v>
      </c>
      <c r="Q30" s="64">
        <v>2907925</v>
      </c>
      <c r="R30" s="63">
        <v>96707</v>
      </c>
      <c r="S30" s="63">
        <v>2811218</v>
      </c>
      <c r="T30" s="30">
        <f t="shared" si="5"/>
        <v>5344.5209125475285</v>
      </c>
      <c r="U30" s="29">
        <f t="shared" si="6"/>
        <v>6.8923105921229674E-2</v>
      </c>
    </row>
    <row r="31" spans="1:21" ht="10.5" customHeight="1">
      <c r="A31" s="2" t="s">
        <v>33</v>
      </c>
      <c r="B31" s="91">
        <v>1736</v>
      </c>
      <c r="C31" s="63">
        <v>256424566</v>
      </c>
      <c r="D31" s="53">
        <f t="shared" si="0"/>
        <v>168368.06697307946</v>
      </c>
      <c r="E31" s="53">
        <v>3281320</v>
      </c>
      <c r="F31" s="53">
        <v>10495606</v>
      </c>
      <c r="G31" s="53">
        <v>1523</v>
      </c>
      <c r="H31" s="75">
        <f t="shared" si="1"/>
        <v>0.87730414746543783</v>
      </c>
      <c r="I31" s="53">
        <v>20989211</v>
      </c>
      <c r="J31" s="53">
        <f t="shared" si="2"/>
        <v>13781.491135915956</v>
      </c>
      <c r="K31" s="53">
        <v>2018</v>
      </c>
      <c r="L31" s="53">
        <v>4059500</v>
      </c>
      <c r="M31" s="53">
        <v>224161569</v>
      </c>
      <c r="N31" s="53">
        <v>135449806</v>
      </c>
      <c r="O31" s="78">
        <f t="shared" si="3"/>
        <v>0.60425079376563429</v>
      </c>
      <c r="P31" s="75">
        <f t="shared" si="4"/>
        <v>0.87418133331265924</v>
      </c>
      <c r="Q31" s="64">
        <v>9764400</v>
      </c>
      <c r="R31" s="63">
        <v>231228</v>
      </c>
      <c r="S31" s="63">
        <v>9533172</v>
      </c>
      <c r="T31" s="30">
        <f t="shared" si="5"/>
        <v>6259.4694681549572</v>
      </c>
      <c r="U31" s="29">
        <f t="shared" si="6"/>
        <v>7.0381584747341755E-2</v>
      </c>
    </row>
    <row r="32" spans="1:21" ht="10.5" customHeight="1">
      <c r="A32" s="1" t="s">
        <v>32</v>
      </c>
      <c r="B32" s="91">
        <v>835</v>
      </c>
      <c r="C32" s="63">
        <v>785305797</v>
      </c>
      <c r="D32" s="53">
        <f t="shared" si="0"/>
        <v>1051279.5140562248</v>
      </c>
      <c r="E32" s="53">
        <v>4727115</v>
      </c>
      <c r="F32" s="53">
        <v>9459252</v>
      </c>
      <c r="G32" s="53">
        <v>747</v>
      </c>
      <c r="H32" s="75">
        <f t="shared" si="1"/>
        <v>0.89461077844311376</v>
      </c>
      <c r="I32" s="53">
        <v>27335665</v>
      </c>
      <c r="J32" s="53">
        <f t="shared" si="2"/>
        <v>36593.929049531456</v>
      </c>
      <c r="K32" s="53">
        <v>997</v>
      </c>
      <c r="L32" s="53">
        <v>1998000</v>
      </c>
      <c r="M32" s="53">
        <v>751239995</v>
      </c>
      <c r="N32" s="53">
        <v>81881554</v>
      </c>
      <c r="O32" s="78">
        <f t="shared" si="3"/>
        <v>0.10899520066154092</v>
      </c>
      <c r="P32" s="75">
        <f t="shared" si="4"/>
        <v>0.95662097219944497</v>
      </c>
      <c r="Q32" s="64">
        <v>5986326</v>
      </c>
      <c r="R32" s="63">
        <v>106209</v>
      </c>
      <c r="S32" s="63">
        <v>5880117</v>
      </c>
      <c r="T32" s="30">
        <f t="shared" si="5"/>
        <v>7871.6425702811248</v>
      </c>
      <c r="U32" s="29">
        <f t="shared" si="6"/>
        <v>7.1812474394416112E-2</v>
      </c>
    </row>
    <row r="33" spans="1:21" ht="10.5" customHeight="1">
      <c r="A33" s="2" t="s">
        <v>31</v>
      </c>
      <c r="B33" s="91">
        <v>681</v>
      </c>
      <c r="C33" s="63">
        <v>1819385768</v>
      </c>
      <c r="D33" s="53">
        <f t="shared" si="0"/>
        <v>2925057.504823151</v>
      </c>
      <c r="E33" s="53">
        <v>2776556</v>
      </c>
      <c r="F33" s="53">
        <v>17264543</v>
      </c>
      <c r="G33" s="53">
        <v>622</v>
      </c>
      <c r="H33" s="75">
        <f t="shared" si="1"/>
        <v>0.91336270190895741</v>
      </c>
      <c r="I33" s="53">
        <v>123656187</v>
      </c>
      <c r="J33" s="53">
        <f t="shared" si="2"/>
        <v>198804.15916398715</v>
      </c>
      <c r="K33" s="53">
        <v>864</v>
      </c>
      <c r="L33" s="53">
        <v>1752000</v>
      </c>
      <c r="M33" s="53">
        <v>1679489594</v>
      </c>
      <c r="N33" s="53">
        <v>85184635</v>
      </c>
      <c r="O33" s="78">
        <f t="shared" si="3"/>
        <v>5.0720549448072375E-2</v>
      </c>
      <c r="P33" s="75">
        <f t="shared" si="4"/>
        <v>0.92310802004690629</v>
      </c>
      <c r="Q33" s="64">
        <v>6302474</v>
      </c>
      <c r="R33" s="63">
        <v>242197</v>
      </c>
      <c r="S33" s="63">
        <v>6060277</v>
      </c>
      <c r="T33" s="30">
        <f t="shared" si="5"/>
        <v>9743.2106109324759</v>
      </c>
      <c r="U33" s="29">
        <f t="shared" si="6"/>
        <v>7.1142841663875175E-2</v>
      </c>
    </row>
    <row r="34" spans="1:21" ht="10.5" customHeight="1">
      <c r="A34" s="2" t="s">
        <v>30</v>
      </c>
      <c r="B34" s="91">
        <v>330</v>
      </c>
      <c r="C34" s="63">
        <v>178011961</v>
      </c>
      <c r="D34" s="53">
        <f t="shared" si="0"/>
        <v>585565.66118421056</v>
      </c>
      <c r="E34" s="53">
        <v>14645528</v>
      </c>
      <c r="F34" s="53">
        <v>16283658</v>
      </c>
      <c r="G34" s="53">
        <v>304</v>
      </c>
      <c r="H34" s="75">
        <f t="shared" si="1"/>
        <v>0.92121212121212126</v>
      </c>
      <c r="I34" s="53">
        <v>13158197</v>
      </c>
      <c r="J34" s="53">
        <f t="shared" si="2"/>
        <v>43283.542763157893</v>
      </c>
      <c r="K34" s="53">
        <v>440</v>
      </c>
      <c r="L34" s="53">
        <v>882000</v>
      </c>
      <c r="M34" s="53">
        <v>162333634</v>
      </c>
      <c r="N34" s="53">
        <v>54309490</v>
      </c>
      <c r="O34" s="78">
        <f t="shared" si="3"/>
        <v>0.33455476022917097</v>
      </c>
      <c r="P34" s="75">
        <f t="shared" si="4"/>
        <v>0.91192542955020872</v>
      </c>
      <c r="Q34" s="64">
        <v>4062681</v>
      </c>
      <c r="R34" s="63">
        <v>119827</v>
      </c>
      <c r="S34" s="63">
        <v>3942854</v>
      </c>
      <c r="T34" s="30">
        <f t="shared" si="5"/>
        <v>12969.91447368421</v>
      </c>
      <c r="U34" s="29">
        <f t="shared" si="6"/>
        <v>7.2599724283914285E-2</v>
      </c>
    </row>
    <row r="35" spans="1:21" ht="10.5" customHeight="1">
      <c r="A35" s="8" t="s">
        <v>4</v>
      </c>
      <c r="B35" s="91">
        <v>838</v>
      </c>
      <c r="C35" s="63">
        <v>2215046999</v>
      </c>
      <c r="D35" s="53">
        <f t="shared" si="0"/>
        <v>2755033.5808457714</v>
      </c>
      <c r="E35" s="53">
        <v>106537229</v>
      </c>
      <c r="F35" s="53">
        <v>84368059</v>
      </c>
      <c r="G35" s="53">
        <v>804</v>
      </c>
      <c r="H35" s="75">
        <f t="shared" si="1"/>
        <v>0.95942720763723155</v>
      </c>
      <c r="I35" s="53">
        <v>186791090</v>
      </c>
      <c r="J35" s="53">
        <f t="shared" si="2"/>
        <v>232327.2263681592</v>
      </c>
      <c r="K35" s="53">
        <v>1150</v>
      </c>
      <c r="L35" s="53">
        <v>2312000</v>
      </c>
      <c r="M35" s="53">
        <v>2048113079</v>
      </c>
      <c r="N35" s="53">
        <v>681368704</v>
      </c>
      <c r="O35" s="78">
        <f t="shared" si="3"/>
        <v>0.33268119372231203</v>
      </c>
      <c r="P35" s="82">
        <f t="shared" si="4"/>
        <v>0.92463639820041577</v>
      </c>
      <c r="Q35" s="64">
        <v>52419146</v>
      </c>
      <c r="R35" s="63">
        <v>4725850</v>
      </c>
      <c r="S35" s="63">
        <v>47693296</v>
      </c>
      <c r="T35" s="30">
        <f t="shared" si="5"/>
        <v>59320.019900497515</v>
      </c>
      <c r="U35" s="29">
        <f t="shared" si="6"/>
        <v>6.9996311424365035E-2</v>
      </c>
    </row>
    <row r="36" spans="1:21" ht="10.5" customHeight="1" thickBot="1">
      <c r="A36" s="26" t="s">
        <v>1</v>
      </c>
      <c r="B36" s="94">
        <f>SUM(B13:B35)</f>
        <v>97838</v>
      </c>
      <c r="C36" s="32">
        <f>SUM(C13:C35)</f>
        <v>10373608745.32</v>
      </c>
      <c r="D36" s="85">
        <f t="shared" si="0"/>
        <v>190779.0114081839</v>
      </c>
      <c r="E36" s="32">
        <f>SUM(E13:E35)</f>
        <v>770765752</v>
      </c>
      <c r="F36" s="32">
        <f>SUM(F13:F35)</f>
        <v>560566776.58999991</v>
      </c>
      <c r="G36" s="32">
        <f t="shared" ref="G36:S36" si="7">SUM(G13:G35)</f>
        <v>54375</v>
      </c>
      <c r="H36" s="76">
        <f t="shared" si="1"/>
        <v>0.55576565342709372</v>
      </c>
      <c r="I36" s="32">
        <f t="shared" si="7"/>
        <v>1430511171</v>
      </c>
      <c r="J36" s="32">
        <f t="shared" si="2"/>
        <v>26308.251420689656</v>
      </c>
      <c r="K36" s="32">
        <f t="shared" si="7"/>
        <v>74624</v>
      </c>
      <c r="L36" s="32">
        <f t="shared" si="7"/>
        <v>170832554</v>
      </c>
      <c r="M36" s="32">
        <f t="shared" si="7"/>
        <v>8982463995.7299995</v>
      </c>
      <c r="N36" s="32">
        <f t="shared" si="7"/>
        <v>2016587546</v>
      </c>
      <c r="O36" s="76">
        <f t="shared" si="3"/>
        <v>0.22450271406137856</v>
      </c>
      <c r="P36" s="76">
        <f t="shared" si="4"/>
        <v>0.86589577612346258</v>
      </c>
      <c r="Q36" s="32">
        <f t="shared" si="7"/>
        <v>151653755</v>
      </c>
      <c r="R36" s="32">
        <f t="shared" si="7"/>
        <v>7629317</v>
      </c>
      <c r="S36" s="32">
        <f t="shared" si="7"/>
        <v>144024438</v>
      </c>
      <c r="T36" s="33">
        <f t="shared" si="5"/>
        <v>2648.7252965517241</v>
      </c>
      <c r="U36" s="34">
        <f>S36/SUM(N14:N35)</f>
        <v>6.7697023155610242E-2</v>
      </c>
    </row>
    <row r="37" spans="1:21" ht="11.25" customHeight="1" thickBot="1">
      <c r="A37" s="44" t="s">
        <v>128</v>
      </c>
      <c r="B37" s="95"/>
      <c r="C37" s="48"/>
      <c r="D37" s="48"/>
      <c r="E37" s="48"/>
      <c r="F37" s="48"/>
      <c r="G37" s="48"/>
      <c r="H37" s="48"/>
      <c r="I37" s="49" t="s">
        <v>14</v>
      </c>
      <c r="J37" s="49"/>
      <c r="K37" s="49"/>
      <c r="L37" s="50"/>
      <c r="M37" s="50"/>
      <c r="N37" s="51"/>
      <c r="O37" s="51"/>
      <c r="P37" s="51"/>
      <c r="Q37" s="48"/>
      <c r="R37" s="52"/>
      <c r="S37" s="52"/>
      <c r="T37" s="44"/>
      <c r="U37" s="44"/>
    </row>
    <row r="38" spans="1:21" ht="10.5" customHeight="1">
      <c r="A38" s="2" t="s">
        <v>5</v>
      </c>
      <c r="B38" s="92">
        <v>2710</v>
      </c>
      <c r="C38" s="65">
        <v>-669076728</v>
      </c>
      <c r="D38" s="65">
        <f t="shared" ref="D38:D56" si="8">C38/G38</f>
        <v>-378651.23259762308</v>
      </c>
      <c r="E38" s="38">
        <v>471222546</v>
      </c>
      <c r="F38" s="38">
        <v>19492103</v>
      </c>
      <c r="G38" s="38">
        <v>1767</v>
      </c>
      <c r="H38" s="74">
        <f t="shared" ref="H38:H57" si="9">G38/B38</f>
        <v>0.652029520295203</v>
      </c>
      <c r="I38" s="35">
        <v>53632439</v>
      </c>
      <c r="J38" s="53">
        <f t="shared" ref="J38:J57" si="10">I38/G38</f>
        <v>30352.257498585172</v>
      </c>
      <c r="K38" s="38">
        <v>2120</v>
      </c>
      <c r="L38" s="38">
        <v>4572054</v>
      </c>
      <c r="M38" s="65">
        <v>-275550778</v>
      </c>
      <c r="N38" s="65">
        <v>-47390228</v>
      </c>
      <c r="O38" s="80">
        <f t="shared" ref="O38:O57" si="11">N38/M38</f>
        <v>0.17198364796487708</v>
      </c>
      <c r="P38" s="80">
        <f t="shared" ref="P38:P57" si="12">M38/C38</f>
        <v>0.41183733713721393</v>
      </c>
      <c r="Q38" s="38">
        <v>75670</v>
      </c>
      <c r="R38" s="38">
        <v>518</v>
      </c>
      <c r="S38" s="38">
        <v>75152</v>
      </c>
      <c r="T38" s="66">
        <f t="shared" ref="T38:T56" si="13">S38/G38</f>
        <v>42.530843237125069</v>
      </c>
      <c r="U38" s="39">
        <f t="shared" ref="U38:U57" si="14">S38/C38</f>
        <v>-1.1232194583219759E-4</v>
      </c>
    </row>
    <row r="39" spans="1:21" ht="10.5" customHeight="1">
      <c r="A39" s="12" t="s">
        <v>70</v>
      </c>
      <c r="B39" s="93">
        <v>3480</v>
      </c>
      <c r="C39" s="38">
        <v>3219244</v>
      </c>
      <c r="D39" s="38">
        <f t="shared" si="8"/>
        <v>1982.2931034482758</v>
      </c>
      <c r="E39" s="38">
        <v>471299</v>
      </c>
      <c r="F39" s="38">
        <v>1385727</v>
      </c>
      <c r="G39" s="38">
        <v>1624</v>
      </c>
      <c r="H39" s="75">
        <f t="shared" si="9"/>
        <v>0.46666666666666667</v>
      </c>
      <c r="I39" s="53">
        <v>5378709</v>
      </c>
      <c r="J39" s="53">
        <f t="shared" si="10"/>
        <v>3312.0129310344828</v>
      </c>
      <c r="K39" s="38">
        <v>1955</v>
      </c>
      <c r="L39" s="38">
        <v>4858565</v>
      </c>
      <c r="M39" s="65">
        <v>-7932458</v>
      </c>
      <c r="N39" s="65">
        <v>-7606737</v>
      </c>
      <c r="O39" s="78">
        <f t="shared" si="11"/>
        <v>0.95893820049220557</v>
      </c>
      <c r="P39" s="80">
        <f t="shared" si="12"/>
        <v>-2.4640747952003639</v>
      </c>
      <c r="Q39" s="38">
        <v>14115</v>
      </c>
      <c r="R39" s="38">
        <v>402</v>
      </c>
      <c r="S39" s="38">
        <v>13713</v>
      </c>
      <c r="T39" s="40">
        <f t="shared" si="13"/>
        <v>8.443965517241379</v>
      </c>
      <c r="U39" s="39">
        <f t="shared" si="14"/>
        <v>4.2596957546554405E-3</v>
      </c>
    </row>
    <row r="40" spans="1:21" ht="10.5" customHeight="1">
      <c r="A40" s="12" t="s">
        <v>71</v>
      </c>
      <c r="B40" s="93">
        <v>7491</v>
      </c>
      <c r="C40" s="38">
        <v>21157191</v>
      </c>
      <c r="D40" s="38">
        <f t="shared" si="8"/>
        <v>7031.3030907278162</v>
      </c>
      <c r="E40" s="38">
        <v>429803</v>
      </c>
      <c r="F40" s="38">
        <v>6282264</v>
      </c>
      <c r="G40" s="38">
        <v>3009</v>
      </c>
      <c r="H40" s="75">
        <f t="shared" si="9"/>
        <v>0.40168201842210655</v>
      </c>
      <c r="I40" s="53">
        <v>12189943</v>
      </c>
      <c r="J40" s="53">
        <f t="shared" si="10"/>
        <v>4051.1608507809906</v>
      </c>
      <c r="K40" s="38">
        <v>3686</v>
      </c>
      <c r="L40" s="38">
        <v>9179576</v>
      </c>
      <c r="M40" s="65">
        <v>-6064789</v>
      </c>
      <c r="N40" s="65">
        <v>-6303370</v>
      </c>
      <c r="O40" s="78">
        <f t="shared" si="11"/>
        <v>1.0393387140096713</v>
      </c>
      <c r="P40" s="80">
        <f t="shared" si="12"/>
        <v>-0.28665379066625624</v>
      </c>
      <c r="Q40" s="38">
        <v>170535</v>
      </c>
      <c r="R40" s="38">
        <v>14397</v>
      </c>
      <c r="S40" s="38">
        <v>156138</v>
      </c>
      <c r="T40" s="40">
        <f t="shared" si="13"/>
        <v>51.890329012961118</v>
      </c>
      <c r="U40" s="39">
        <f t="shared" si="14"/>
        <v>7.3799021807762662E-3</v>
      </c>
    </row>
    <row r="41" spans="1:21" ht="10.5" customHeight="1">
      <c r="A41" s="12" t="s">
        <v>62</v>
      </c>
      <c r="B41" s="93">
        <v>7077</v>
      </c>
      <c r="C41" s="38">
        <v>32413726</v>
      </c>
      <c r="D41" s="38">
        <f t="shared" si="8"/>
        <v>12495.653816499615</v>
      </c>
      <c r="E41" s="38">
        <v>411429</v>
      </c>
      <c r="F41" s="38">
        <v>7749276</v>
      </c>
      <c r="G41" s="38">
        <v>2594</v>
      </c>
      <c r="H41" s="75">
        <f t="shared" si="9"/>
        <v>0.36653949413593329</v>
      </c>
      <c r="I41" s="53">
        <v>13263516</v>
      </c>
      <c r="J41" s="53">
        <f t="shared" si="10"/>
        <v>5113.1518889745566</v>
      </c>
      <c r="K41" s="38">
        <v>3305</v>
      </c>
      <c r="L41" s="38">
        <v>8207755</v>
      </c>
      <c r="M41" s="38">
        <v>3604608</v>
      </c>
      <c r="N41" s="38">
        <v>2040926</v>
      </c>
      <c r="O41" s="78">
        <f t="shared" si="11"/>
        <v>0.56619915397180498</v>
      </c>
      <c r="P41" s="80">
        <f t="shared" si="12"/>
        <v>0.11120622170990153</v>
      </c>
      <c r="Q41" s="38">
        <v>496671</v>
      </c>
      <c r="R41" s="38">
        <v>36083</v>
      </c>
      <c r="S41" s="38">
        <v>460588</v>
      </c>
      <c r="T41" s="40">
        <f t="shared" si="13"/>
        <v>177.55898226676948</v>
      </c>
      <c r="U41" s="39">
        <f t="shared" si="14"/>
        <v>1.4209659204251927E-2</v>
      </c>
    </row>
    <row r="42" spans="1:21" ht="10.5" customHeight="1">
      <c r="A42" s="12" t="s">
        <v>61</v>
      </c>
      <c r="B42" s="93">
        <v>7780</v>
      </c>
      <c r="C42" s="38">
        <v>47959171</v>
      </c>
      <c r="D42" s="38">
        <f t="shared" si="8"/>
        <v>17516.13257852447</v>
      </c>
      <c r="E42" s="38">
        <v>363939</v>
      </c>
      <c r="F42" s="38">
        <v>8698917</v>
      </c>
      <c r="G42" s="38">
        <v>2738</v>
      </c>
      <c r="H42" s="75">
        <f t="shared" si="9"/>
        <v>0.35192802056555272</v>
      </c>
      <c r="I42" s="53">
        <v>14776972</v>
      </c>
      <c r="J42" s="53">
        <f t="shared" si="10"/>
        <v>5396.9948867786707</v>
      </c>
      <c r="K42" s="38">
        <v>3661</v>
      </c>
      <c r="L42" s="38">
        <v>9084000</v>
      </c>
      <c r="M42" s="38">
        <v>15763221</v>
      </c>
      <c r="N42" s="38">
        <v>11796674</v>
      </c>
      <c r="O42" s="78">
        <f t="shared" si="11"/>
        <v>0.74836697398329943</v>
      </c>
      <c r="P42" s="80">
        <f t="shared" si="12"/>
        <v>0.32868001408948455</v>
      </c>
      <c r="Q42" s="38">
        <v>1043362</v>
      </c>
      <c r="R42" s="38">
        <v>73315</v>
      </c>
      <c r="S42" s="38">
        <v>970047</v>
      </c>
      <c r="T42" s="40">
        <f t="shared" si="13"/>
        <v>354.29035792549308</v>
      </c>
      <c r="U42" s="39">
        <f t="shared" si="14"/>
        <v>2.0226517259858391E-2</v>
      </c>
    </row>
    <row r="43" spans="1:21" ht="10.5" customHeight="1">
      <c r="A43" s="12" t="s">
        <v>60</v>
      </c>
      <c r="B43" s="93">
        <v>8407</v>
      </c>
      <c r="C43" s="38">
        <v>70733438.909999996</v>
      </c>
      <c r="D43" s="38">
        <f t="shared" si="8"/>
        <v>22540.930181644359</v>
      </c>
      <c r="E43" s="38">
        <v>280655</v>
      </c>
      <c r="F43" s="38">
        <v>11585907</v>
      </c>
      <c r="G43" s="38">
        <v>3138</v>
      </c>
      <c r="H43" s="75">
        <f t="shared" si="9"/>
        <v>0.37326037825621505</v>
      </c>
      <c r="I43" s="53">
        <v>19283359</v>
      </c>
      <c r="J43" s="53">
        <f t="shared" si="10"/>
        <v>6145.1112173358824</v>
      </c>
      <c r="K43" s="38">
        <v>4206</v>
      </c>
      <c r="L43" s="38">
        <v>10447600</v>
      </c>
      <c r="M43" s="38">
        <v>29697227.91</v>
      </c>
      <c r="N43" s="38">
        <v>25145027</v>
      </c>
      <c r="O43" s="78">
        <f t="shared" si="11"/>
        <v>0.84671293483028665</v>
      </c>
      <c r="P43" s="80">
        <f t="shared" si="12"/>
        <v>0.41984708177113006</v>
      </c>
      <c r="Q43" s="38">
        <v>1893462</v>
      </c>
      <c r="R43" s="38">
        <v>104279</v>
      </c>
      <c r="S43" s="38">
        <v>1789183</v>
      </c>
      <c r="T43" s="40">
        <f t="shared" si="13"/>
        <v>570.16666666666663</v>
      </c>
      <c r="U43" s="39">
        <f t="shared" si="14"/>
        <v>2.5294726618290474E-2</v>
      </c>
    </row>
    <row r="44" spans="1:21" ht="10.5" customHeight="1">
      <c r="A44" s="12" t="s">
        <v>59</v>
      </c>
      <c r="B44" s="93">
        <v>8621</v>
      </c>
      <c r="C44" s="38">
        <v>100808593.92</v>
      </c>
      <c r="D44" s="38">
        <f t="shared" si="8"/>
        <v>27483.258974918212</v>
      </c>
      <c r="E44" s="38">
        <v>665224</v>
      </c>
      <c r="F44" s="38">
        <v>15080071.800000001</v>
      </c>
      <c r="G44" s="38">
        <v>3668</v>
      </c>
      <c r="H44" s="75">
        <f t="shared" si="9"/>
        <v>0.42547268298341262</v>
      </c>
      <c r="I44" s="53">
        <v>24571421</v>
      </c>
      <c r="J44" s="53">
        <f t="shared" si="10"/>
        <v>6698.8606870229005</v>
      </c>
      <c r="K44" s="38">
        <v>5044</v>
      </c>
      <c r="L44" s="38">
        <v>12483506</v>
      </c>
      <c r="M44" s="38">
        <v>49338819.119999997</v>
      </c>
      <c r="N44" s="38">
        <v>43896531</v>
      </c>
      <c r="O44" s="78">
        <f t="shared" si="11"/>
        <v>0.88969561458770485</v>
      </c>
      <c r="P44" s="80">
        <f t="shared" si="12"/>
        <v>0.48943068444297966</v>
      </c>
      <c r="Q44" s="38">
        <v>3098084</v>
      </c>
      <c r="R44" s="38">
        <v>155218</v>
      </c>
      <c r="S44" s="38">
        <v>2942866</v>
      </c>
      <c r="T44" s="40">
        <f t="shared" si="13"/>
        <v>802.3080697928026</v>
      </c>
      <c r="U44" s="39">
        <f t="shared" si="14"/>
        <v>2.9192610327800114E-2</v>
      </c>
    </row>
    <row r="45" spans="1:21" ht="10.5" customHeight="1">
      <c r="A45" s="12" t="s">
        <v>58</v>
      </c>
      <c r="B45" s="93">
        <v>15665</v>
      </c>
      <c r="C45" s="38">
        <v>282050217</v>
      </c>
      <c r="D45" s="38">
        <f t="shared" si="8"/>
        <v>35024.241524897552</v>
      </c>
      <c r="E45" s="38">
        <v>1339779</v>
      </c>
      <c r="F45" s="38">
        <v>33075649</v>
      </c>
      <c r="G45" s="38">
        <v>8053</v>
      </c>
      <c r="H45" s="75">
        <f t="shared" si="9"/>
        <v>0.51407596552824764</v>
      </c>
      <c r="I45" s="53">
        <v>62138655</v>
      </c>
      <c r="J45" s="53">
        <f t="shared" si="10"/>
        <v>7716.2119706941512</v>
      </c>
      <c r="K45" s="38">
        <v>11208</v>
      </c>
      <c r="L45" s="38">
        <v>27776167</v>
      </c>
      <c r="M45" s="38">
        <v>160399525</v>
      </c>
      <c r="N45" s="38">
        <v>147588966</v>
      </c>
      <c r="O45" s="78">
        <f t="shared" si="11"/>
        <v>0.9201334355572437</v>
      </c>
      <c r="P45" s="80">
        <f t="shared" si="12"/>
        <v>0.56869137243032153</v>
      </c>
      <c r="Q45" s="38">
        <v>10182868</v>
      </c>
      <c r="R45" s="38">
        <v>389496</v>
      </c>
      <c r="S45" s="38">
        <v>9793372</v>
      </c>
      <c r="T45" s="40">
        <f t="shared" si="13"/>
        <v>1216.1147398485036</v>
      </c>
      <c r="U45" s="39">
        <f t="shared" si="14"/>
        <v>3.4722086386482019E-2</v>
      </c>
    </row>
    <row r="46" spans="1:21" ht="10.5" customHeight="1">
      <c r="A46" s="12" t="s">
        <v>57</v>
      </c>
      <c r="B46" s="93">
        <v>11770</v>
      </c>
      <c r="C46" s="38">
        <v>332812023</v>
      </c>
      <c r="D46" s="38">
        <f t="shared" si="8"/>
        <v>44811.097751447422</v>
      </c>
      <c r="E46" s="38">
        <v>1761927</v>
      </c>
      <c r="F46" s="38">
        <v>37085361</v>
      </c>
      <c r="G46" s="38">
        <v>7427</v>
      </c>
      <c r="H46" s="75">
        <f t="shared" si="9"/>
        <v>0.63101104502973659</v>
      </c>
      <c r="I46" s="53">
        <v>65283005</v>
      </c>
      <c r="J46" s="53">
        <f t="shared" si="10"/>
        <v>8789.956240743235</v>
      </c>
      <c r="K46" s="38">
        <v>10673</v>
      </c>
      <c r="L46" s="38">
        <v>26462100</v>
      </c>
      <c r="M46" s="38">
        <v>205743484</v>
      </c>
      <c r="N46" s="38">
        <v>190062424</v>
      </c>
      <c r="O46" s="78">
        <f t="shared" si="11"/>
        <v>0.92378344288171965</v>
      </c>
      <c r="P46" s="80">
        <f t="shared" si="12"/>
        <v>0.6181972698744721</v>
      </c>
      <c r="Q46" s="38">
        <v>13055951</v>
      </c>
      <c r="R46" s="38">
        <v>428078</v>
      </c>
      <c r="S46" s="38">
        <v>12627873</v>
      </c>
      <c r="T46" s="40">
        <f t="shared" si="13"/>
        <v>1700.2656523495355</v>
      </c>
      <c r="U46" s="39">
        <f t="shared" si="14"/>
        <v>3.7942959170077818E-2</v>
      </c>
    </row>
    <row r="47" spans="1:21" ht="10.5" customHeight="1">
      <c r="A47" s="12" t="s">
        <v>56</v>
      </c>
      <c r="B47" s="93">
        <v>7434</v>
      </c>
      <c r="C47" s="38">
        <v>293310013</v>
      </c>
      <c r="D47" s="38">
        <f t="shared" si="8"/>
        <v>54630.287390575526</v>
      </c>
      <c r="E47" s="38">
        <v>1722290</v>
      </c>
      <c r="F47" s="38">
        <v>33559800.789999999</v>
      </c>
      <c r="G47" s="38">
        <v>5369</v>
      </c>
      <c r="H47" s="75">
        <f t="shared" si="9"/>
        <v>0.72222222222222221</v>
      </c>
      <c r="I47" s="53">
        <v>52709562</v>
      </c>
      <c r="J47" s="53">
        <f t="shared" si="10"/>
        <v>9817.3890854907804</v>
      </c>
      <c r="K47" s="38">
        <v>7606</v>
      </c>
      <c r="L47" s="38">
        <v>15268500</v>
      </c>
      <c r="M47" s="38">
        <v>193494440.21000001</v>
      </c>
      <c r="N47" s="38">
        <v>177499956</v>
      </c>
      <c r="O47" s="78">
        <f t="shared" si="11"/>
        <v>0.91733879178832656</v>
      </c>
      <c r="P47" s="80">
        <f t="shared" si="12"/>
        <v>0.65969258338957559</v>
      </c>
      <c r="Q47" s="38">
        <v>12200051</v>
      </c>
      <c r="R47" s="38">
        <v>222591</v>
      </c>
      <c r="S47" s="38">
        <v>11977460</v>
      </c>
      <c r="T47" s="40">
        <f t="shared" si="13"/>
        <v>2230.8549078040605</v>
      </c>
      <c r="U47" s="39">
        <f t="shared" si="14"/>
        <v>4.0835496468373207E-2</v>
      </c>
    </row>
    <row r="48" spans="1:21" ht="10.5" customHeight="1">
      <c r="A48" s="12" t="s">
        <v>55</v>
      </c>
      <c r="B48" s="93">
        <v>4630</v>
      </c>
      <c r="C48" s="38">
        <v>234397009.49000001</v>
      </c>
      <c r="D48" s="38">
        <f t="shared" si="8"/>
        <v>64732.673153824915</v>
      </c>
      <c r="E48" s="38">
        <v>1022909</v>
      </c>
      <c r="F48" s="38">
        <v>27120209</v>
      </c>
      <c r="G48" s="38">
        <v>3621</v>
      </c>
      <c r="H48" s="75">
        <f t="shared" si="9"/>
        <v>0.78207343412526997</v>
      </c>
      <c r="I48" s="53">
        <v>39527702</v>
      </c>
      <c r="J48" s="53">
        <f t="shared" si="10"/>
        <v>10916.239160452913</v>
      </c>
      <c r="K48" s="38">
        <v>5133</v>
      </c>
      <c r="L48" s="38">
        <v>10321100</v>
      </c>
      <c r="M48" s="38">
        <v>158450907.49000001</v>
      </c>
      <c r="N48" s="38">
        <v>142980082</v>
      </c>
      <c r="O48" s="78">
        <f t="shared" si="11"/>
        <v>0.90236202660450915</v>
      </c>
      <c r="P48" s="80">
        <f t="shared" si="12"/>
        <v>0.67599372464161045</v>
      </c>
      <c r="Q48" s="38">
        <v>9900384</v>
      </c>
      <c r="R48" s="38">
        <v>217062</v>
      </c>
      <c r="S48" s="38">
        <v>9683322</v>
      </c>
      <c r="T48" s="40">
        <f t="shared" si="13"/>
        <v>2674.2120961060482</v>
      </c>
      <c r="U48" s="39">
        <f t="shared" si="14"/>
        <v>4.1311627742473891E-2</v>
      </c>
    </row>
    <row r="49" spans="1:21" ht="10.5" customHeight="1">
      <c r="A49" s="12" t="s">
        <v>54</v>
      </c>
      <c r="B49" s="93">
        <v>3028</v>
      </c>
      <c r="C49" s="38">
        <v>188141028</v>
      </c>
      <c r="D49" s="38">
        <f t="shared" si="8"/>
        <v>74777.833068362481</v>
      </c>
      <c r="E49" s="38">
        <v>1031365</v>
      </c>
      <c r="F49" s="38">
        <v>21696525</v>
      </c>
      <c r="G49" s="38">
        <v>2516</v>
      </c>
      <c r="H49" s="75">
        <f t="shared" si="9"/>
        <v>0.83091149273447817</v>
      </c>
      <c r="I49" s="53">
        <v>29952294</v>
      </c>
      <c r="J49" s="53">
        <f t="shared" si="10"/>
        <v>11904.72734499205</v>
      </c>
      <c r="K49" s="38">
        <v>3542</v>
      </c>
      <c r="L49" s="38">
        <v>7107500</v>
      </c>
      <c r="M49" s="38">
        <v>130416074</v>
      </c>
      <c r="N49" s="38">
        <v>117774097</v>
      </c>
      <c r="O49" s="78">
        <f t="shared" si="11"/>
        <v>0.90306427258345467</v>
      </c>
      <c r="P49" s="80">
        <f t="shared" si="12"/>
        <v>0.69318253113829054</v>
      </c>
      <c r="Q49" s="38">
        <v>8225340</v>
      </c>
      <c r="R49" s="38">
        <v>173345</v>
      </c>
      <c r="S49" s="38">
        <v>8051995</v>
      </c>
      <c r="T49" s="40">
        <f t="shared" si="13"/>
        <v>3200.3159777424485</v>
      </c>
      <c r="U49" s="39">
        <f t="shared" si="14"/>
        <v>4.2797656022162268E-2</v>
      </c>
    </row>
    <row r="50" spans="1:21" ht="10.5" customHeight="1">
      <c r="A50" s="12" t="s">
        <v>53</v>
      </c>
      <c r="B50" s="93">
        <v>2062</v>
      </c>
      <c r="C50" s="38">
        <v>149699337</v>
      </c>
      <c r="D50" s="38">
        <f t="shared" si="8"/>
        <v>84815.488385269127</v>
      </c>
      <c r="E50" s="38">
        <v>922241</v>
      </c>
      <c r="F50" s="38">
        <v>16122366</v>
      </c>
      <c r="G50" s="38">
        <v>1765</v>
      </c>
      <c r="H50" s="75">
        <f t="shared" si="9"/>
        <v>0.85596508244422886</v>
      </c>
      <c r="I50" s="53">
        <v>21547788</v>
      </c>
      <c r="J50" s="53">
        <f t="shared" si="10"/>
        <v>12208.378470254958</v>
      </c>
      <c r="K50" s="38">
        <v>2464</v>
      </c>
      <c r="L50" s="38">
        <v>4954000</v>
      </c>
      <c r="M50" s="38">
        <v>107997424</v>
      </c>
      <c r="N50" s="38">
        <v>93906049</v>
      </c>
      <c r="O50" s="78">
        <f t="shared" si="11"/>
        <v>0.8695211933943906</v>
      </c>
      <c r="P50" s="80">
        <f t="shared" si="12"/>
        <v>0.72142887312854298</v>
      </c>
      <c r="Q50" s="38">
        <v>6653964</v>
      </c>
      <c r="R50" s="38">
        <v>176643</v>
      </c>
      <c r="S50" s="38">
        <v>6477321</v>
      </c>
      <c r="T50" s="40">
        <f t="shared" si="13"/>
        <v>3669.8702549575069</v>
      </c>
      <c r="U50" s="39">
        <f t="shared" si="14"/>
        <v>4.3268868986373665E-2</v>
      </c>
    </row>
    <row r="51" spans="1:21" ht="10.5" customHeight="1">
      <c r="A51" s="12" t="s">
        <v>52</v>
      </c>
      <c r="B51" s="93">
        <v>1417</v>
      </c>
      <c r="C51" s="38">
        <v>118027670</v>
      </c>
      <c r="D51" s="38">
        <f t="shared" si="8"/>
        <v>94649.2943063352</v>
      </c>
      <c r="E51" s="38">
        <v>1107881</v>
      </c>
      <c r="F51" s="38">
        <v>12518566</v>
      </c>
      <c r="G51" s="38">
        <v>1247</v>
      </c>
      <c r="H51" s="75">
        <f t="shared" si="9"/>
        <v>0.88002822865208186</v>
      </c>
      <c r="I51" s="53">
        <v>16745863</v>
      </c>
      <c r="J51" s="53">
        <f t="shared" si="10"/>
        <v>13428.919807538092</v>
      </c>
      <c r="K51" s="38">
        <v>1769</v>
      </c>
      <c r="L51" s="38">
        <v>3549500</v>
      </c>
      <c r="M51" s="38">
        <v>86321622</v>
      </c>
      <c r="N51" s="38">
        <v>76315313</v>
      </c>
      <c r="O51" s="78">
        <f t="shared" si="11"/>
        <v>0.88408108225769899</v>
      </c>
      <c r="P51" s="80">
        <f t="shared" si="12"/>
        <v>0.73136766997094838</v>
      </c>
      <c r="Q51" s="38">
        <v>5461994</v>
      </c>
      <c r="R51" s="38">
        <v>173239</v>
      </c>
      <c r="S51" s="38">
        <v>5288755</v>
      </c>
      <c r="T51" s="40">
        <f t="shared" si="13"/>
        <v>4241.1828388131516</v>
      </c>
      <c r="U51" s="39">
        <f t="shared" si="14"/>
        <v>4.4809450190790009E-2</v>
      </c>
    </row>
    <row r="52" spans="1:21" ht="10.5" customHeight="1">
      <c r="A52" s="12" t="s">
        <v>51</v>
      </c>
      <c r="B52" s="93">
        <v>3231</v>
      </c>
      <c r="C52" s="38">
        <v>353035046</v>
      </c>
      <c r="D52" s="38">
        <f t="shared" si="8"/>
        <v>119389.5995941833</v>
      </c>
      <c r="E52" s="38">
        <v>4002328</v>
      </c>
      <c r="F52" s="38">
        <v>35268664</v>
      </c>
      <c r="G52" s="38">
        <v>2957</v>
      </c>
      <c r="H52" s="75">
        <f t="shared" si="9"/>
        <v>0.91519653358093467</v>
      </c>
      <c r="I52" s="53">
        <v>45992254</v>
      </c>
      <c r="J52" s="53">
        <f t="shared" si="10"/>
        <v>15553.687521136288</v>
      </c>
      <c r="K52" s="38">
        <v>4076</v>
      </c>
      <c r="L52" s="38">
        <v>8172111</v>
      </c>
      <c r="M52" s="38">
        <v>267604345</v>
      </c>
      <c r="N52" s="38">
        <v>222321413</v>
      </c>
      <c r="O52" s="78">
        <f t="shared" si="11"/>
        <v>0.8307840180995566</v>
      </c>
      <c r="P52" s="80">
        <f t="shared" si="12"/>
        <v>0.75801070752618704</v>
      </c>
      <c r="Q52" s="38">
        <v>16066352</v>
      </c>
      <c r="R52" s="38">
        <v>406853</v>
      </c>
      <c r="S52" s="38">
        <v>15659499</v>
      </c>
      <c r="T52" s="40">
        <f t="shared" si="13"/>
        <v>5295.7385864051403</v>
      </c>
      <c r="U52" s="39">
        <f t="shared" si="14"/>
        <v>4.4356783207296649E-2</v>
      </c>
    </row>
    <row r="53" spans="1:21" ht="10.5" customHeight="1">
      <c r="A53" s="12" t="s">
        <v>50</v>
      </c>
      <c r="B53" s="93">
        <v>906</v>
      </c>
      <c r="C53" s="38">
        <v>143845446</v>
      </c>
      <c r="D53" s="38">
        <f t="shared" si="8"/>
        <v>171244.57857142857</v>
      </c>
      <c r="E53" s="38">
        <v>3152788</v>
      </c>
      <c r="F53" s="38">
        <v>14860270</v>
      </c>
      <c r="G53" s="38">
        <v>840</v>
      </c>
      <c r="H53" s="75">
        <f t="shared" si="9"/>
        <v>0.92715231788079466</v>
      </c>
      <c r="I53" s="53">
        <v>15247924</v>
      </c>
      <c r="J53" s="53">
        <f t="shared" si="10"/>
        <v>18152.290476190476</v>
      </c>
      <c r="K53" s="38">
        <v>1182</v>
      </c>
      <c r="L53" s="38">
        <v>2390000</v>
      </c>
      <c r="M53" s="38">
        <v>114500040</v>
      </c>
      <c r="N53" s="38">
        <v>87591108</v>
      </c>
      <c r="O53" s="78">
        <f t="shared" si="11"/>
        <v>0.76498757555019192</v>
      </c>
      <c r="P53" s="80">
        <f t="shared" si="12"/>
        <v>0.7959934998567838</v>
      </c>
      <c r="Q53" s="38">
        <v>6452420</v>
      </c>
      <c r="R53" s="38">
        <v>256014</v>
      </c>
      <c r="S53" s="38">
        <v>6196406</v>
      </c>
      <c r="T53" s="40">
        <f t="shared" si="13"/>
        <v>7376.6738095238097</v>
      </c>
      <c r="U53" s="39">
        <f t="shared" si="14"/>
        <v>4.3076831226203711E-2</v>
      </c>
    </row>
    <row r="54" spans="1:21" ht="10.5" customHeight="1">
      <c r="A54" s="12" t="s">
        <v>49</v>
      </c>
      <c r="B54" s="93">
        <v>1200</v>
      </c>
      <c r="C54" s="38">
        <v>342380761</v>
      </c>
      <c r="D54" s="38">
        <f t="shared" si="8"/>
        <v>300070.7808939527</v>
      </c>
      <c r="E54" s="38">
        <v>18031809</v>
      </c>
      <c r="F54" s="38">
        <v>33535919</v>
      </c>
      <c r="G54" s="38">
        <v>1141</v>
      </c>
      <c r="H54" s="75">
        <f t="shared" si="9"/>
        <v>0.95083333333333331</v>
      </c>
      <c r="I54" s="53">
        <v>36634222</v>
      </c>
      <c r="J54" s="53">
        <f t="shared" si="10"/>
        <v>32107.118317265558</v>
      </c>
      <c r="K54" s="38">
        <v>1597</v>
      </c>
      <c r="L54" s="38">
        <v>3198500</v>
      </c>
      <c r="M54" s="38">
        <v>287043929</v>
      </c>
      <c r="N54" s="38">
        <v>190182802</v>
      </c>
      <c r="O54" s="78">
        <f t="shared" si="11"/>
        <v>0.66255643400143116</v>
      </c>
      <c r="P54" s="80">
        <f t="shared" si="12"/>
        <v>0.83837633914249055</v>
      </c>
      <c r="Q54" s="38">
        <v>14360073</v>
      </c>
      <c r="R54" s="38">
        <v>689802</v>
      </c>
      <c r="S54" s="38">
        <v>13670271</v>
      </c>
      <c r="T54" s="40">
        <f t="shared" si="13"/>
        <v>11980.956178790535</v>
      </c>
      <c r="U54" s="39">
        <f t="shared" si="14"/>
        <v>3.9927100343117701E-2</v>
      </c>
    </row>
    <row r="55" spans="1:21" ht="10.5" customHeight="1">
      <c r="A55" s="12" t="s">
        <v>48</v>
      </c>
      <c r="B55" s="93">
        <v>358</v>
      </c>
      <c r="C55" s="38">
        <v>238668926</v>
      </c>
      <c r="D55" s="38">
        <f t="shared" si="8"/>
        <v>687806.70317002886</v>
      </c>
      <c r="E55" s="38">
        <v>11965285</v>
      </c>
      <c r="F55" s="38">
        <v>15720497</v>
      </c>
      <c r="G55" s="38">
        <v>347</v>
      </c>
      <c r="H55" s="75">
        <f t="shared" si="9"/>
        <v>0.96927374301675973</v>
      </c>
      <c r="I55" s="53">
        <v>27639599</v>
      </c>
      <c r="J55" s="53">
        <f t="shared" si="10"/>
        <v>79653.023054755045</v>
      </c>
      <c r="K55" s="38">
        <v>549</v>
      </c>
      <c r="L55" s="38">
        <v>1100020</v>
      </c>
      <c r="M55" s="38">
        <v>206174095</v>
      </c>
      <c r="N55" s="38">
        <v>84471434</v>
      </c>
      <c r="O55" s="78">
        <f t="shared" si="11"/>
        <v>0.40970925081543341</v>
      </c>
      <c r="P55" s="80">
        <f t="shared" si="12"/>
        <v>0.86384976232724997</v>
      </c>
      <c r="Q55" s="38">
        <v>6452691</v>
      </c>
      <c r="R55" s="38">
        <v>773556</v>
      </c>
      <c r="S55" s="38">
        <v>5679135</v>
      </c>
      <c r="T55" s="40">
        <f t="shared" si="13"/>
        <v>16366.383285302594</v>
      </c>
      <c r="U55" s="39">
        <f t="shared" si="14"/>
        <v>2.379503312467246E-2</v>
      </c>
    </row>
    <row r="56" spans="1:21" ht="10.5" customHeight="1">
      <c r="A56" s="8" t="s">
        <v>13</v>
      </c>
      <c r="B56" s="93">
        <v>571</v>
      </c>
      <c r="C56" s="38">
        <v>8090026632</v>
      </c>
      <c r="D56" s="38">
        <f t="shared" si="8"/>
        <v>14602936.158844765</v>
      </c>
      <c r="E56" s="38">
        <v>250860255</v>
      </c>
      <c r="F56" s="38">
        <v>209728684</v>
      </c>
      <c r="G56" s="38">
        <v>554</v>
      </c>
      <c r="H56" s="75">
        <f t="shared" si="9"/>
        <v>0.97022767075306482</v>
      </c>
      <c r="I56" s="53">
        <v>873995944</v>
      </c>
      <c r="J56" s="53">
        <f t="shared" si="10"/>
        <v>1577610.0072202166</v>
      </c>
      <c r="K56" s="38">
        <v>848</v>
      </c>
      <c r="L56" s="38">
        <v>1700000</v>
      </c>
      <c r="M56" s="38">
        <v>7255462259</v>
      </c>
      <c r="N56" s="38">
        <v>464315079</v>
      </c>
      <c r="O56" s="78">
        <f t="shared" si="11"/>
        <v>6.3995244193303158E-2</v>
      </c>
      <c r="P56" s="80">
        <f t="shared" si="12"/>
        <v>0.89684034293547432</v>
      </c>
      <c r="Q56" s="38">
        <v>35849768</v>
      </c>
      <c r="R56" s="38">
        <v>3338426</v>
      </c>
      <c r="S56" s="38">
        <v>32511342</v>
      </c>
      <c r="T56" s="40">
        <f t="shared" si="13"/>
        <v>58684.732851985558</v>
      </c>
      <c r="U56" s="39">
        <f t="shared" si="14"/>
        <v>4.0186940635524972E-3</v>
      </c>
    </row>
    <row r="57" spans="1:21" ht="10.5" customHeight="1" thickBot="1">
      <c r="A57" s="26" t="s">
        <v>1</v>
      </c>
      <c r="B57" s="94">
        <f>SUM(B38:B56)</f>
        <v>97838</v>
      </c>
      <c r="C57" s="32">
        <f>SUM(C38:C56)</f>
        <v>10373608745.32</v>
      </c>
      <c r="D57" s="86">
        <f t="shared" ref="D57" si="15">C57/G57</f>
        <v>190779.0114081839</v>
      </c>
      <c r="E57" s="32">
        <f>SUM(E38:E56)</f>
        <v>770765752</v>
      </c>
      <c r="F57" s="32">
        <f t="shared" ref="F57:S57" si="16">SUM(F38:F56)</f>
        <v>560566776.59000003</v>
      </c>
      <c r="G57" s="32">
        <f t="shared" si="16"/>
        <v>54375</v>
      </c>
      <c r="H57" s="76">
        <f t="shared" si="9"/>
        <v>0.55576565342709372</v>
      </c>
      <c r="I57" s="32">
        <f>SUM(I38:I56)</f>
        <v>1430511171</v>
      </c>
      <c r="J57" s="85">
        <f t="shared" si="10"/>
        <v>26308.251420689656</v>
      </c>
      <c r="K57" s="32">
        <f t="shared" si="16"/>
        <v>74624</v>
      </c>
      <c r="L57" s="32">
        <f>SUM(L38:L56)</f>
        <v>170832554</v>
      </c>
      <c r="M57" s="32">
        <f t="shared" si="16"/>
        <v>8982463995.7299995</v>
      </c>
      <c r="N57" s="32">
        <f t="shared" si="16"/>
        <v>2016587546</v>
      </c>
      <c r="O57" s="83">
        <f t="shared" si="11"/>
        <v>0.22450271406137856</v>
      </c>
      <c r="P57" s="84">
        <f t="shared" si="12"/>
        <v>0.86589577612346258</v>
      </c>
      <c r="Q57" s="32">
        <f t="shared" si="16"/>
        <v>151653755</v>
      </c>
      <c r="R57" s="86">
        <f>Q57-S57</f>
        <v>7629317</v>
      </c>
      <c r="S57" s="32">
        <f t="shared" si="16"/>
        <v>144024438</v>
      </c>
      <c r="T57" s="67">
        <f t="shared" ref="T57" si="17">S57/G57</f>
        <v>2648.7252965517241</v>
      </c>
      <c r="U57" s="36">
        <f t="shared" si="14"/>
        <v>1.3883735307153925E-2</v>
      </c>
    </row>
    <row r="58" spans="1:21" ht="10.5" customHeight="1">
      <c r="A58" s="100" t="s">
        <v>134</v>
      </c>
      <c r="B58" s="101"/>
      <c r="C58" s="101"/>
      <c r="D58" s="102"/>
      <c r="E58" s="101"/>
      <c r="F58" s="101"/>
      <c r="G58" s="101"/>
      <c r="H58" s="103"/>
      <c r="I58" s="101"/>
      <c r="J58" s="104"/>
      <c r="K58" s="101"/>
      <c r="L58" s="101"/>
      <c r="M58" s="101"/>
      <c r="N58" s="101"/>
      <c r="O58" s="103"/>
      <c r="P58" s="105"/>
      <c r="Q58" s="101"/>
      <c r="R58" s="102"/>
      <c r="S58" s="101"/>
      <c r="T58" s="106"/>
      <c r="U58" s="107"/>
    </row>
    <row r="59" spans="1:21" ht="10.5" customHeight="1">
      <c r="A59" s="100" t="s">
        <v>135</v>
      </c>
      <c r="B59" s="101"/>
      <c r="C59" s="101"/>
      <c r="D59" s="102"/>
      <c r="E59" s="101"/>
      <c r="F59" s="101"/>
      <c r="G59" s="101"/>
      <c r="H59" s="103"/>
      <c r="I59" s="101"/>
      <c r="J59" s="104"/>
      <c r="K59" s="101"/>
      <c r="L59" s="101"/>
      <c r="M59" s="101"/>
      <c r="N59" s="101"/>
      <c r="O59" s="103"/>
      <c r="P59" s="105"/>
      <c r="Q59" s="101"/>
      <c r="R59" s="102"/>
      <c r="S59" s="101"/>
      <c r="T59" s="106"/>
      <c r="U59" s="107"/>
    </row>
    <row r="60" spans="1:21" ht="10.5" customHeight="1">
      <c r="A60" s="100" t="s">
        <v>110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6"/>
    </row>
    <row r="61" spans="1:21" ht="10.5" customHeight="1">
      <c r="A61" s="100" t="s">
        <v>125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9"/>
      <c r="R61" s="109"/>
      <c r="S61" s="109"/>
      <c r="T61" s="109"/>
      <c r="U61" s="109"/>
    </row>
    <row r="62" spans="1:21" ht="10.5" customHeight="1">
      <c r="A62" s="110" t="s">
        <v>93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:21" ht="10.5" customHeight="1">
      <c r="A63" s="110" t="s">
        <v>94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:21" ht="10.5" customHeight="1">
      <c r="A64" s="110" t="s">
        <v>136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:21" ht="10.5" customHeight="1">
      <c r="A65" s="111" t="s">
        <v>130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:21" ht="10.5" customHeight="1">
      <c r="A66" s="111" t="s">
        <v>132</v>
      </c>
      <c r="B66" s="110"/>
      <c r="C66" s="110"/>
      <c r="D66" s="110"/>
      <c r="E66" s="110"/>
      <c r="F66" s="110"/>
      <c r="G66" s="110"/>
      <c r="H66" s="110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:21" ht="10.5" customHeight="1">
      <c r="A67" s="111" t="s">
        <v>131</v>
      </c>
      <c r="B67" s="110"/>
      <c r="C67" s="110"/>
      <c r="D67" s="110"/>
      <c r="E67" s="110"/>
      <c r="F67" s="110"/>
      <c r="G67" s="110"/>
      <c r="H67" s="110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:21" ht="10.5" customHeight="1">
      <c r="A68" s="110" t="s">
        <v>96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:21" ht="10.5" customHeight="1">
      <c r="A69" s="111" t="s">
        <v>126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:21" ht="10.5" customHeight="1">
      <c r="A70" s="110" t="s">
        <v>129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:21" ht="10.5" customHeight="1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R57 D57 D36 H36 J36 H57 J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MFS ID Ded</vt:lpstr>
      <vt:lpstr>' 2013 Calculation MFS ID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2015-11-20T21:46:22Z</cp:lastPrinted>
  <dcterms:created xsi:type="dcterms:W3CDTF">2005-06-27T11:45:55Z</dcterms:created>
  <dcterms:modified xsi:type="dcterms:W3CDTF">2015-11-20T22:02:45Z</dcterms:modified>
</cp:coreProperties>
</file>