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1940" windowHeight="6240" tabRatio="895"/>
  </bookViews>
  <sheets>
    <sheet name=" 2013 Calculation MFS Std Ded" sheetId="2" r:id="rId1"/>
  </sheets>
  <definedNames>
    <definedName name="_xlnm.Print_Area" localSheetId="0">' 2013 Calculation MFS Std Ded'!$A$1:$U$69</definedName>
  </definedNames>
  <calcPr calcId="125725" calcOnSave="0"/>
</workbook>
</file>

<file path=xl/calcChain.xml><?xml version="1.0" encoding="utf-8"?>
<calcChain xmlns="http://schemas.openxmlformats.org/spreadsheetml/2006/main">
  <c r="U56" i="2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R36"/>
  <c r="R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T14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S57" l="1"/>
  <c r="U57" s="1"/>
  <c r="Q57"/>
  <c r="N57"/>
  <c r="O57" s="1"/>
  <c r="M57"/>
  <c r="L57"/>
  <c r="K57"/>
  <c r="I57"/>
  <c r="J57" s="1"/>
  <c r="G57"/>
  <c r="F57"/>
  <c r="E57"/>
  <c r="C57"/>
  <c r="B57"/>
  <c r="S36"/>
  <c r="Q36"/>
  <c r="N36"/>
  <c r="M36"/>
  <c r="L36"/>
  <c r="K36"/>
  <c r="I36"/>
  <c r="G36"/>
  <c r="F36"/>
  <c r="E36"/>
  <c r="C36"/>
  <c r="D36" s="1"/>
  <c r="B36"/>
  <c r="U36" l="1"/>
  <c r="T36"/>
  <c r="J36"/>
  <c r="O36"/>
  <c r="H36"/>
  <c r="P36"/>
  <c r="P57"/>
  <c r="H57"/>
  <c r="D57"/>
  <c r="T57"/>
</calcChain>
</file>

<file path=xl/sharedStrings.xml><?xml version="1.0" encoding="utf-8"?>
<sst xmlns="http://schemas.openxmlformats.org/spreadsheetml/2006/main" count="175" uniqueCount="136">
  <si>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</si>
  <si>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</si>
  <si>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</si>
  <si>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</si>
  <si>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</si>
  <si>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</si>
  <si>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</si>
  <si>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</si>
  <si>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>Rate*</t>
  </si>
  <si>
    <t xml:space="preserve">Computed </t>
  </si>
  <si>
    <t>Credits</t>
  </si>
  <si>
    <t>Additions</t>
  </si>
  <si>
    <t>[%]</t>
  </si>
  <si>
    <t xml:space="preserve"> 1,000,000 or more</t>
  </si>
  <si>
    <t>B.  BY SIZE OF FEDERAL ADJUSTED GROSS INCOME</t>
  </si>
  <si>
    <t xml:space="preserve">       A.  BY SIZE OF NC TAXABLE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</si>
  <si>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</si>
  <si>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</si>
  <si>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</si>
  <si>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</si>
  <si>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</si>
  <si>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</si>
  <si>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</si>
  <si>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</si>
  <si>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 xml:space="preserve">    Taken**</t>
  </si>
  <si>
    <t>Number</t>
  </si>
  <si>
    <t>of</t>
  </si>
  <si>
    <t>Allowance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</si>
  <si>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</si>
  <si>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</si>
  <si>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</si>
  <si>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</si>
  <si>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</si>
  <si>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</si>
  <si>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</si>
  <si>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</si>
  <si>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</si>
  <si>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</si>
  <si>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</si>
  <si>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</si>
  <si>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</si>
  <si>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</si>
  <si>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</si>
  <si>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</si>
  <si>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</si>
  <si>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</si>
  <si>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</si>
  <si>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</si>
  <si>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</si>
  <si>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</si>
  <si>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</si>
  <si>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</si>
  <si>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</si>
  <si>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</si>
  <si>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</si>
  <si>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</si>
  <si>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</si>
  <si>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</si>
  <si>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</si>
  <si>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</si>
  <si>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</si>
  <si>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</si>
  <si>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</si>
  <si>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Exemp-</t>
  </si>
  <si>
    <t>tions</t>
  </si>
  <si>
    <t>Claimed</t>
  </si>
  <si>
    <t>Amount</t>
  </si>
  <si>
    <t>$          1 -      2,000</t>
  </si>
  <si>
    <t xml:space="preserve">     2,001 -      4,000</t>
  </si>
  <si>
    <t xml:space="preserve">     4,001 -      6,000</t>
  </si>
  <si>
    <t>$          1 -      3,999</t>
  </si>
  <si>
    <t xml:space="preserve">     4,000 -      9,999</t>
  </si>
  <si>
    <t>Deduction</t>
  </si>
  <si>
    <t xml:space="preserve">    Personal Exemption</t>
  </si>
  <si>
    <t xml:space="preserve">            Allowance++: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</si>
  <si>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</si>
  <si>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</si>
  <si>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</si>
  <si>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</si>
  <si>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</si>
  <si>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</si>
  <si>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</si>
  <si>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</si>
  <si>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SD</t>
  </si>
  <si>
    <t>Aggre-</t>
  </si>
  <si>
    <t>gate</t>
  </si>
  <si>
    <t>NCTI</t>
  </si>
  <si>
    <t>Pro-</t>
  </si>
  <si>
    <t>ration</t>
  </si>
  <si>
    <t>as</t>
  </si>
  <si>
    <t xml:space="preserve"> % </t>
  </si>
  <si>
    <t xml:space="preserve">      Computed NC Taxable Income</t>
  </si>
  <si>
    <t xml:space="preserve">       [includes returns with deficit]</t>
  </si>
  <si>
    <t xml:space="preserve">   *Effective tax rate for FAGI basis=Net Tax as a % of Federal Adjusted Gross Income </t>
  </si>
  <si>
    <t xml:space="preserve"> **Tax credits taken=value of nonrefundable credits plus the portion of refundable credits (NC-EITC) used to reduce tax liability.    </t>
  </si>
  <si>
    <t xml:space="preserve">                Standard Deduction+:</t>
  </si>
  <si>
    <t>[$3,000]</t>
  </si>
  <si>
    <t xml:space="preserve">           Modifications</t>
  </si>
  <si>
    <t xml:space="preserve">Federal </t>
  </si>
  <si>
    <t xml:space="preserve">                    to</t>
  </si>
  <si>
    <t>Net</t>
  </si>
  <si>
    <t>AGI</t>
  </si>
  <si>
    <t xml:space="preserve">               Federal</t>
  </si>
  <si>
    <t xml:space="preserve">                       AGI:</t>
  </si>
  <si>
    <t>Effec-</t>
  </si>
  <si>
    <t>Federal</t>
  </si>
  <si>
    <t>turns</t>
  </si>
  <si>
    <t>tive</t>
  </si>
  <si>
    <t>[MFS]</t>
  </si>
  <si>
    <t>Income Level</t>
  </si>
  <si>
    <t xml:space="preserve">     Proration (income apportionment) factors applicable to part-year and nonresident individuals can exceed 100% in cases where the portion of income subject to NC income tax exceeds total federal gross income, as adjusted.</t>
  </si>
  <si>
    <t xml:space="preserve">                                                                                                                             MARRIED FILING SEPARATELY:  STANDARD DEDUCTION</t>
  </si>
  <si>
    <t>as a</t>
  </si>
  <si>
    <t>% of</t>
  </si>
  <si>
    <t xml:space="preserve">All </t>
  </si>
  <si>
    <t>MFS Re-</t>
  </si>
  <si>
    <t>Factor</t>
  </si>
  <si>
    <t>a</t>
  </si>
  <si>
    <t xml:space="preserve">Net Tax </t>
  </si>
  <si>
    <t>Gross</t>
  </si>
  <si>
    <t>Returns]</t>
  </si>
  <si>
    <t>Per Re-</t>
  </si>
  <si>
    <t>turn [All</t>
  </si>
  <si>
    <t>MFS-SD</t>
  </si>
  <si>
    <t xml:space="preserve">   *Effective tax rate for NCTI basis=Net Tax as a % of Computed NC Net Taxable Income [after residency proration] for returns with positive taxable income</t>
  </si>
  <si>
    <t>++In calculating NC taxable income, a taxpayer may deduct an exemption amount for each personal exemption allowed under section 151 of the Code for the tax year as follows:</t>
  </si>
  <si>
    <t>NCTI Level</t>
  </si>
  <si>
    <t>FAGI Level</t>
  </si>
  <si>
    <r>
      <t xml:space="preserve">   +In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>or</t>
    </r>
    <r>
      <rPr>
        <b/>
        <sz val="9"/>
        <rFont val="Times New Roman"/>
        <family val="1"/>
      </rPr>
      <t xml:space="preserve"> the itemized deductions amount claimed under the Code.</t>
    </r>
  </si>
  <si>
    <t xml:space="preserve">    MFS filing status with FAGI&lt;=$50,000: $2,500; MFS filing status with FAGI&gt;$50,000: $2,000.</t>
  </si>
  <si>
    <t xml:space="preserve">     Additional standard deduction allowance of $600 per taxpayer for the aged or blind.] </t>
  </si>
  <si>
    <t xml:space="preserve">     [Special rules apply for married taxpayers filing separate returns: a taxpayer may not deduct the standard deduction amount if the taxpayer's spouse claims itemized deductions for State purposes. </t>
  </si>
  <si>
    <t xml:space="preserve">TABLE 5A.   TAX YEAR 2013 INDIVIDUAL INCOME TAX CALCULATION BY INCOME LEVEL BY DEDUCTION TYPE </t>
  </si>
  <si>
    <t xml:space="preserve">     Source: 2013 individual income tax extract.   Statistical summaries are compiled from personal income tax information extracted from tax year 2013 D-400 and D-400TC forms processed within the DOR dynamic integrated</t>
  </si>
  <si>
    <t xml:space="preserve">     tax system during 2014; the extract is a composite database consisting of both audited and unaudited (edited and unedited) data that is subject to and may include inconsistencies resultant of taxpayer and/or processing error.</t>
  </si>
  <si>
    <t xml:space="preserve">     Amounts shown include a total value of $7,261 in NC-EITC used as offset to reduce computed tax liability.  Any portion of NC-EITC that exceeds tax liability is refundable to the taxpayer.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</si>
</sst>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6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7" fontId="2" fillId="0" borderId="0"/>
  </cellStyleXfs>
  <cellXfs count="117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9" xfId="0" applyNumberFormat="1" applyFont="1" applyFill="1" applyBorder="1"/>
    <xf numFmtId="4" fontId="1" fillId="2" borderId="9" xfId="0" applyNumberFormat="1" applyFont="1" applyFill="1" applyBorder="1"/>
    <xf numFmtId="10" fontId="1" fillId="2" borderId="10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0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1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165" fontId="1" fillId="4" borderId="11" xfId="0" applyNumberFormat="1" applyFont="1" applyFill="1" applyBorder="1" applyAlignment="1">
      <alignment horizontal="center"/>
    </xf>
    <xf numFmtId="0" fontId="0" fillId="4" borderId="11" xfId="0" applyFill="1" applyBorder="1"/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Continuous"/>
    </xf>
    <xf numFmtId="165" fontId="1" fillId="4" borderId="11" xfId="0" applyNumberFormat="1" applyFont="1" applyFill="1" applyBorder="1" applyAlignment="1">
      <alignment horizontal="centerContinuous"/>
    </xf>
    <xf numFmtId="37" fontId="1" fillId="4" borderId="11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3" fontId="0" fillId="2" borderId="0" xfId="0" applyNumberFormat="1" applyFill="1"/>
    <xf numFmtId="0" fontId="1" fillId="2" borderId="12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9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164" fontId="1" fillId="3" borderId="9" xfId="0" applyNumberFormat="1" applyFont="1" applyFill="1" applyBorder="1"/>
    <xf numFmtId="3" fontId="1" fillId="2" borderId="9" xfId="0" applyNumberFormat="1" applyFont="1" applyFill="1" applyBorder="1" applyAlignment="1">
      <alignment horizontal="right"/>
    </xf>
    <xf numFmtId="3" fontId="1" fillId="3" borderId="9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right"/>
    </xf>
    <xf numFmtId="3" fontId="1" fillId="2" borderId="16" xfId="0" applyNumberFormat="1" applyFont="1" applyFill="1" applyBorder="1"/>
    <xf numFmtId="3" fontId="1" fillId="2" borderId="21" xfId="0" applyNumberFormat="1" applyFont="1" applyFill="1" applyBorder="1"/>
    <xf numFmtId="0" fontId="0" fillId="4" borderId="7" xfId="0" applyFill="1" applyBorder="1"/>
    <xf numFmtId="3" fontId="1" fillId="2" borderId="18" xfId="0" applyNumberFormat="1" applyFont="1" applyFill="1" applyBorder="1" applyAlignment="1">
      <alignment horizontal="right"/>
    </xf>
    <xf numFmtId="3" fontId="1" fillId="2" borderId="19" xfId="0" applyNumberFormat="1" applyFont="1" applyFill="1" applyBorder="1"/>
    <xf numFmtId="37" fontId="1" fillId="3" borderId="16" xfId="0" applyNumberFormat="1" applyFont="1" applyFill="1" applyBorder="1"/>
    <xf numFmtId="3" fontId="1" fillId="3" borderId="16" xfId="0" applyNumberFormat="1" applyFont="1" applyFill="1" applyBorder="1"/>
    <xf numFmtId="3" fontId="1" fillId="3" borderId="18" xfId="0" applyNumberFormat="1" applyFont="1" applyFill="1" applyBorder="1"/>
    <xf numFmtId="3" fontId="1" fillId="3" borderId="19" xfId="0" applyNumberFormat="1" applyFont="1" applyFill="1" applyBorder="1"/>
    <xf numFmtId="3" fontId="1" fillId="2" borderId="22" xfId="0" applyNumberFormat="1" applyFont="1" applyFill="1" applyBorder="1"/>
    <xf numFmtId="37" fontId="1" fillId="3" borderId="5" xfId="0" applyNumberFormat="1" applyFont="1" applyFill="1" applyBorder="1"/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Border="1" applyAlignment="1"/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165" fontId="1" fillId="2" borderId="15" xfId="0" applyNumberFormat="1" applyFont="1" applyFill="1" applyBorder="1" applyAlignment="1">
      <alignment horizontal="center"/>
    </xf>
    <xf numFmtId="0" fontId="3" fillId="2" borderId="0" xfId="0" applyFont="1" applyFill="1" applyBorder="1"/>
    <xf numFmtId="3" fontId="3" fillId="2" borderId="0" xfId="0" applyNumberFormat="1" applyFont="1" applyFill="1" applyBorder="1"/>
    <xf numFmtId="3" fontId="3" fillId="3" borderId="0" xfId="0" applyNumberFormat="1" applyFont="1" applyFill="1" applyBorder="1"/>
    <xf numFmtId="164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164" fontId="3" fillId="3" borderId="0" xfId="0" applyNumberFormat="1" applyFont="1" applyFill="1" applyBorder="1"/>
    <xf numFmtId="4" fontId="3" fillId="3" borderId="0" xfId="0" applyNumberFormat="1" applyFont="1" applyFill="1" applyBorder="1"/>
    <xf numFmtId="10" fontId="3" fillId="2" borderId="0" xfId="0" applyNumberFormat="1" applyFont="1" applyFill="1" applyBorder="1" applyAlignment="1">
      <alignment horizontal="right"/>
    </xf>
    <xf numFmtId="37" fontId="3" fillId="2" borderId="0" xfId="0" applyNumberFormat="1" applyFont="1" applyFill="1" applyBorder="1"/>
    <xf numFmtId="0" fontId="4" fillId="2" borderId="0" xfId="0" applyFont="1" applyFill="1"/>
    <xf numFmtId="0" fontId="3" fillId="2" borderId="0" xfId="0" applyFont="1" applyFill="1"/>
    <xf numFmtId="0" fontId="3" fillId="2" borderId="0" xfId="0" quotePrefix="1" applyFont="1" applyFill="1"/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0"/>
  <sheetViews>
    <sheetView tabSelected="1" zoomScaleNormal="100" workbookViewId="0"/>
  </sheetViews>
  <sheetFormatPr defaultRowHeight="10.5" customHeight="1"/>
  <cols>
    <col min="1" max="1" width="12.5703125" style="11" customWidth="1"/>
    <col min="2" max="2" width="6.42578125" style="11" customWidth="1"/>
    <col min="3" max="3" width="10.5703125" style="11" customWidth="1"/>
    <col min="4" max="4" width="7.5703125" style="11" customWidth="1"/>
    <col min="5" max="5" width="9.28515625" style="11" customWidth="1"/>
    <col min="6" max="6" width="10.140625" style="11" customWidth="1"/>
    <col min="7" max="7" width="6.42578125" style="11" customWidth="1"/>
    <col min="8" max="8" width="5.42578125" style="11" customWidth="1"/>
    <col min="9" max="9" width="9.7109375" style="11" customWidth="1"/>
    <col min="10" max="10" width="5.28515625" style="11" customWidth="1"/>
    <col min="11" max="11" width="6.42578125" style="11" customWidth="1"/>
    <col min="12" max="12" width="9.7109375" style="11" customWidth="1"/>
    <col min="13" max="14" width="10.7109375" style="11" customWidth="1"/>
    <col min="15" max="15" width="6.5703125" style="11" customWidth="1"/>
    <col min="16" max="16" width="6" style="11" customWidth="1"/>
    <col min="17" max="17" width="10" style="11" customWidth="1"/>
    <col min="18" max="18" width="7.85546875" style="11" customWidth="1"/>
    <col min="19" max="19" width="9.7109375" style="11" customWidth="1"/>
    <col min="20" max="20" width="7" style="11" customWidth="1"/>
    <col min="21" max="21" width="5.85546875" style="11" customWidth="1"/>
    <col min="22" max="16384" width="9.140625" style="11"/>
  </cols>
  <sheetData>
    <row r="1" spans="1:21" ht="10.5" customHeight="1">
      <c r="A1" s="39" t="s">
        <v>132</v>
      </c>
      <c r="B1" s="25"/>
      <c r="C1" s="25"/>
      <c r="D1" s="25"/>
      <c r="E1" s="25"/>
      <c r="F1" s="26"/>
      <c r="G1" s="26"/>
      <c r="H1" s="26"/>
      <c r="I1" s="25"/>
      <c r="J1" s="25"/>
      <c r="K1" s="25"/>
      <c r="L1" s="25"/>
      <c r="M1" s="26"/>
      <c r="N1" s="26"/>
      <c r="O1" s="26"/>
      <c r="P1" s="26"/>
      <c r="Q1" s="26"/>
      <c r="R1" s="26"/>
      <c r="S1" s="3"/>
      <c r="T1" s="3"/>
      <c r="U1" s="3"/>
    </row>
    <row r="2" spans="1:21" ht="10.5" customHeight="1">
      <c r="A2" s="39"/>
      <c r="B2" s="25"/>
      <c r="C2" s="25"/>
      <c r="D2" s="25"/>
      <c r="E2" s="25"/>
      <c r="F2" s="26"/>
      <c r="G2" s="26"/>
      <c r="H2" s="26"/>
      <c r="I2" s="25"/>
      <c r="J2" s="25"/>
      <c r="K2" s="25"/>
      <c r="L2" s="25"/>
      <c r="M2" s="26"/>
      <c r="N2" s="26"/>
      <c r="O2" s="26"/>
      <c r="P2" s="26"/>
      <c r="Q2" s="26"/>
      <c r="R2" s="26"/>
      <c r="S2" s="3"/>
      <c r="T2" s="3"/>
      <c r="U2" s="3"/>
    </row>
    <row r="3" spans="1:21" ht="11.25" customHeight="1" thickBot="1">
      <c r="C3" s="41" t="s">
        <v>111</v>
      </c>
      <c r="F3" s="9"/>
      <c r="G3" s="9"/>
      <c r="H3" s="9"/>
      <c r="I3" s="1"/>
      <c r="J3" s="5"/>
      <c r="K3" s="5"/>
      <c r="L3" s="1"/>
      <c r="M3" s="41"/>
      <c r="N3" s="41"/>
      <c r="O3" s="41"/>
      <c r="P3" s="41"/>
      <c r="Q3" s="9"/>
      <c r="R3" s="4"/>
      <c r="S3" s="2"/>
      <c r="T3" s="2"/>
      <c r="U3" s="2"/>
    </row>
    <row r="4" spans="1:21" ht="10.5" customHeight="1">
      <c r="A4" s="84"/>
      <c r="B4" s="85"/>
      <c r="C4" s="53"/>
      <c r="D4" s="69"/>
      <c r="E4" s="52" t="s">
        <v>97</v>
      </c>
      <c r="F4" s="53"/>
      <c r="G4" s="57" t="s">
        <v>95</v>
      </c>
      <c r="H4" s="57"/>
      <c r="I4" s="57"/>
      <c r="J4" s="57"/>
      <c r="K4" s="52" t="s">
        <v>73</v>
      </c>
      <c r="L4" s="53"/>
      <c r="M4" s="52" t="s">
        <v>91</v>
      </c>
      <c r="N4" s="69"/>
      <c r="O4" s="53"/>
      <c r="P4" s="15" t="s">
        <v>86</v>
      </c>
      <c r="Q4" s="14"/>
      <c r="R4" s="14"/>
      <c r="S4" s="16"/>
      <c r="T4" s="15" t="s">
        <v>76</v>
      </c>
      <c r="U4" s="40"/>
    </row>
    <row r="5" spans="1:21" ht="10.5" customHeight="1">
      <c r="A5" s="2"/>
      <c r="B5" s="86" t="s">
        <v>84</v>
      </c>
      <c r="C5" s="66" t="s">
        <v>98</v>
      </c>
      <c r="D5" s="6"/>
      <c r="E5" s="74" t="s">
        <v>99</v>
      </c>
      <c r="F5" s="66"/>
      <c r="G5" s="55"/>
      <c r="H5" s="58" t="s">
        <v>112</v>
      </c>
      <c r="I5" s="67"/>
      <c r="J5" s="58"/>
      <c r="K5" s="65" t="s">
        <v>74</v>
      </c>
      <c r="L5" s="66"/>
      <c r="M5" s="54" t="s">
        <v>92</v>
      </c>
      <c r="N5" s="76"/>
      <c r="O5" s="66"/>
      <c r="P5" s="66" t="s">
        <v>89</v>
      </c>
      <c r="Q5" s="7"/>
      <c r="R5" s="7"/>
      <c r="S5" s="18" t="s">
        <v>100</v>
      </c>
      <c r="T5" s="17" t="s">
        <v>77</v>
      </c>
      <c r="U5" s="29"/>
    </row>
    <row r="6" spans="1:21" ht="10.5" customHeight="1">
      <c r="A6" s="2"/>
      <c r="B6" s="86" t="s">
        <v>85</v>
      </c>
      <c r="C6" s="66" t="s">
        <v>101</v>
      </c>
      <c r="D6" s="6" t="s">
        <v>76</v>
      </c>
      <c r="E6" s="74" t="s">
        <v>102</v>
      </c>
      <c r="F6" s="66"/>
      <c r="G6" s="74"/>
      <c r="H6" s="17" t="s">
        <v>113</v>
      </c>
      <c r="I6" s="6"/>
      <c r="J6" s="17"/>
      <c r="K6" s="58"/>
      <c r="L6" s="70"/>
      <c r="M6" s="58"/>
      <c r="N6" s="58"/>
      <c r="O6" s="104" t="s">
        <v>104</v>
      </c>
      <c r="P6" s="66" t="s">
        <v>117</v>
      </c>
      <c r="Q6" s="7"/>
      <c r="R6" s="19"/>
      <c r="S6" s="18" t="s">
        <v>6</v>
      </c>
      <c r="T6" s="17" t="s">
        <v>118</v>
      </c>
      <c r="U6" s="6"/>
    </row>
    <row r="7" spans="1:21" ht="10.5" customHeight="1">
      <c r="A7" s="2"/>
      <c r="B7" s="86" t="s">
        <v>25</v>
      </c>
      <c r="C7" s="66" t="s">
        <v>16</v>
      </c>
      <c r="D7" s="6" t="s">
        <v>77</v>
      </c>
      <c r="E7" s="6" t="s">
        <v>103</v>
      </c>
      <c r="F7" s="66"/>
      <c r="G7" s="17"/>
      <c r="H7" s="6" t="s">
        <v>114</v>
      </c>
      <c r="I7" s="68"/>
      <c r="J7" s="17" t="s">
        <v>76</v>
      </c>
      <c r="K7" s="6" t="s">
        <v>25</v>
      </c>
      <c r="L7" s="17"/>
      <c r="M7" s="7"/>
      <c r="N7" s="7"/>
      <c r="O7" s="6" t="s">
        <v>107</v>
      </c>
      <c r="P7" s="17" t="s">
        <v>90</v>
      </c>
      <c r="Q7" s="7" t="s">
        <v>9</v>
      </c>
      <c r="R7" s="7"/>
      <c r="S7" s="18" t="s">
        <v>78</v>
      </c>
      <c r="T7" s="17" t="s">
        <v>121</v>
      </c>
      <c r="U7" s="19" t="s">
        <v>104</v>
      </c>
    </row>
    <row r="8" spans="1:21" ht="10.5" customHeight="1">
      <c r="A8" s="2"/>
      <c r="B8" s="86" t="s">
        <v>26</v>
      </c>
      <c r="C8" s="66" t="s">
        <v>17</v>
      </c>
      <c r="D8" s="6" t="s">
        <v>105</v>
      </c>
      <c r="E8" s="100"/>
      <c r="F8" s="70"/>
      <c r="G8" s="6" t="s">
        <v>25</v>
      </c>
      <c r="H8" s="17" t="s">
        <v>115</v>
      </c>
      <c r="I8" s="6" t="s">
        <v>72</v>
      </c>
      <c r="J8" s="17" t="s">
        <v>77</v>
      </c>
      <c r="K8" s="6" t="s">
        <v>26</v>
      </c>
      <c r="L8" s="22"/>
      <c r="M8" s="6" t="s">
        <v>18</v>
      </c>
      <c r="N8" s="6" t="s">
        <v>19</v>
      </c>
      <c r="O8" s="7" t="s">
        <v>87</v>
      </c>
      <c r="P8" s="7" t="s">
        <v>26</v>
      </c>
      <c r="Q8" s="7" t="s">
        <v>119</v>
      </c>
      <c r="R8" s="19" t="s">
        <v>7</v>
      </c>
      <c r="S8" s="18" t="s">
        <v>79</v>
      </c>
      <c r="T8" s="17" t="s">
        <v>122</v>
      </c>
      <c r="U8" s="19" t="s">
        <v>107</v>
      </c>
    </row>
    <row r="9" spans="1:21" ht="10.5" customHeight="1">
      <c r="A9" s="101"/>
      <c r="B9" s="86" t="s">
        <v>28</v>
      </c>
      <c r="C9" s="66" t="s">
        <v>20</v>
      </c>
      <c r="D9" s="10" t="s">
        <v>101</v>
      </c>
      <c r="E9" s="6"/>
      <c r="F9" s="102"/>
      <c r="G9" s="21" t="s">
        <v>26</v>
      </c>
      <c r="H9" s="22" t="s">
        <v>106</v>
      </c>
      <c r="I9" s="68" t="s">
        <v>66</v>
      </c>
      <c r="J9" s="17" t="s">
        <v>83</v>
      </c>
      <c r="K9" s="6" t="s">
        <v>63</v>
      </c>
      <c r="L9" s="17" t="s">
        <v>27</v>
      </c>
      <c r="M9" s="20" t="s">
        <v>21</v>
      </c>
      <c r="N9" s="7" t="s">
        <v>21</v>
      </c>
      <c r="O9" s="6" t="s">
        <v>88</v>
      </c>
      <c r="P9" s="7" t="s">
        <v>105</v>
      </c>
      <c r="Q9" s="7" t="s">
        <v>29</v>
      </c>
      <c r="R9" s="7" t="s">
        <v>10</v>
      </c>
      <c r="S9" s="18" t="s">
        <v>80</v>
      </c>
      <c r="T9" s="17" t="s">
        <v>123</v>
      </c>
      <c r="U9" s="19" t="s">
        <v>6</v>
      </c>
    </row>
    <row r="10" spans="1:21" ht="10.5" customHeight="1">
      <c r="A10" s="101"/>
      <c r="B10" s="86" t="s">
        <v>82</v>
      </c>
      <c r="C10" s="66" t="s">
        <v>22</v>
      </c>
      <c r="D10" s="10" t="s">
        <v>75</v>
      </c>
      <c r="E10" s="68" t="s">
        <v>11</v>
      </c>
      <c r="F10" s="22" t="s">
        <v>2</v>
      </c>
      <c r="G10" s="10" t="s">
        <v>28</v>
      </c>
      <c r="H10" s="22" t="s">
        <v>82</v>
      </c>
      <c r="I10" s="68" t="s">
        <v>96</v>
      </c>
      <c r="J10" s="17" t="s">
        <v>75</v>
      </c>
      <c r="K10" s="68" t="s">
        <v>64</v>
      </c>
      <c r="L10" s="22" t="s">
        <v>66</v>
      </c>
      <c r="M10" s="6" t="s">
        <v>23</v>
      </c>
      <c r="N10" s="6" t="s">
        <v>23</v>
      </c>
      <c r="O10" s="6" t="s">
        <v>116</v>
      </c>
      <c r="P10" s="6" t="s">
        <v>101</v>
      </c>
      <c r="Q10" s="7" t="s">
        <v>78</v>
      </c>
      <c r="R10" s="7" t="s">
        <v>24</v>
      </c>
      <c r="S10" s="18" t="s">
        <v>81</v>
      </c>
      <c r="T10" s="17" t="s">
        <v>120</v>
      </c>
      <c r="U10" s="19" t="s">
        <v>8</v>
      </c>
    </row>
    <row r="11" spans="1:21" ht="10.5" customHeight="1" thickBot="1">
      <c r="A11" s="103" t="s">
        <v>109</v>
      </c>
      <c r="B11" s="87" t="s">
        <v>108</v>
      </c>
      <c r="C11" s="66" t="s">
        <v>3</v>
      </c>
      <c r="D11" s="10" t="s">
        <v>3</v>
      </c>
      <c r="E11" s="6" t="s">
        <v>3</v>
      </c>
      <c r="F11" s="17" t="s">
        <v>3</v>
      </c>
      <c r="G11" s="23" t="s">
        <v>82</v>
      </c>
      <c r="H11" s="18" t="s">
        <v>12</v>
      </c>
      <c r="I11" s="6" t="s">
        <v>3</v>
      </c>
      <c r="J11" s="17" t="s">
        <v>3</v>
      </c>
      <c r="K11" s="6" t="s">
        <v>65</v>
      </c>
      <c r="L11" s="17" t="s">
        <v>3</v>
      </c>
      <c r="M11" s="6" t="s">
        <v>3</v>
      </c>
      <c r="N11" s="7" t="s">
        <v>3</v>
      </c>
      <c r="O11" s="18" t="s">
        <v>12</v>
      </c>
      <c r="P11" s="18" t="s">
        <v>12</v>
      </c>
      <c r="Q11" s="7" t="s">
        <v>3</v>
      </c>
      <c r="R11" s="7" t="s">
        <v>3</v>
      </c>
      <c r="S11" s="18" t="s">
        <v>3</v>
      </c>
      <c r="T11" s="18" t="s">
        <v>3</v>
      </c>
      <c r="U11" s="18" t="s">
        <v>12</v>
      </c>
    </row>
    <row r="12" spans="1:21" ht="11.25" customHeight="1" thickBot="1">
      <c r="A12" s="42" t="s">
        <v>126</v>
      </c>
      <c r="B12" s="48"/>
      <c r="C12" s="48"/>
      <c r="D12" s="48"/>
      <c r="E12" s="42"/>
      <c r="F12" s="43"/>
      <c r="G12" s="43"/>
      <c r="H12" s="43"/>
      <c r="I12" s="44" t="s">
        <v>15</v>
      </c>
      <c r="J12" s="44"/>
      <c r="K12" s="44"/>
      <c r="L12" s="43"/>
      <c r="M12" s="45"/>
      <c r="N12" s="46"/>
      <c r="O12" s="46"/>
      <c r="P12" s="46"/>
      <c r="Q12" s="46"/>
      <c r="R12" s="45"/>
      <c r="S12" s="45"/>
      <c r="T12" s="43"/>
      <c r="U12" s="45"/>
    </row>
    <row r="13" spans="1:21" ht="10.5" customHeight="1">
      <c r="A13" s="2" t="s">
        <v>0</v>
      </c>
      <c r="B13" s="92">
        <v>18997</v>
      </c>
      <c r="C13" s="88">
        <v>30422553</v>
      </c>
      <c r="D13" s="33">
        <f t="shared" ref="D13:D36" si="0">C13/G13</f>
        <v>4082.4681964573269</v>
      </c>
      <c r="E13" s="33">
        <v>67970880</v>
      </c>
      <c r="F13" s="33">
        <v>65518889</v>
      </c>
      <c r="G13" s="33">
        <v>7452</v>
      </c>
      <c r="H13" s="71">
        <f t="shared" ref="H13:H36" si="1">G13/B13</f>
        <v>0.39227246407327471</v>
      </c>
      <c r="I13" s="33">
        <v>22494944</v>
      </c>
      <c r="J13" s="33">
        <f t="shared" ref="J13:J36" si="2">I13/G13</f>
        <v>3018.6451959205583</v>
      </c>
      <c r="K13" s="33">
        <v>9112</v>
      </c>
      <c r="L13" s="33">
        <v>22094159</v>
      </c>
      <c r="M13" s="62">
        <v>-11714559</v>
      </c>
      <c r="N13" s="99">
        <v>-49087770</v>
      </c>
      <c r="O13" s="78">
        <f t="shared" ref="O13:O36" si="3">N13/M13</f>
        <v>4.1903216331062909</v>
      </c>
      <c r="P13" s="71">
        <f t="shared" ref="P13:P36" si="4">M13/C13</f>
        <v>-0.38506166790144142</v>
      </c>
      <c r="Q13" s="13">
        <v>0</v>
      </c>
      <c r="R13" s="59">
        <v>0</v>
      </c>
      <c r="S13" s="59">
        <v>0</v>
      </c>
      <c r="T13" s="35">
        <v>0</v>
      </c>
      <c r="U13" s="35">
        <v>0</v>
      </c>
    </row>
    <row r="14" spans="1:21" ht="10.5" customHeight="1">
      <c r="A14" s="2" t="s">
        <v>67</v>
      </c>
      <c r="B14" s="93">
        <v>4133</v>
      </c>
      <c r="C14" s="89">
        <v>28782400</v>
      </c>
      <c r="D14" s="51">
        <f t="shared" si="0"/>
        <v>13745.176695319962</v>
      </c>
      <c r="E14" s="51">
        <v>795172</v>
      </c>
      <c r="F14" s="51">
        <v>5014528.45</v>
      </c>
      <c r="G14" s="51">
        <v>2094</v>
      </c>
      <c r="H14" s="72">
        <f t="shared" si="1"/>
        <v>0.50665376240019355</v>
      </c>
      <c r="I14" s="51">
        <v>6367951</v>
      </c>
      <c r="J14" s="51">
        <f t="shared" si="2"/>
        <v>3041.0463228271251</v>
      </c>
      <c r="K14" s="51">
        <v>2595</v>
      </c>
      <c r="L14" s="51">
        <v>6476600</v>
      </c>
      <c r="M14" s="51">
        <v>11718492.550000001</v>
      </c>
      <c r="N14" s="51">
        <v>2002761</v>
      </c>
      <c r="O14" s="75">
        <f t="shared" si="3"/>
        <v>0.17090602664589311</v>
      </c>
      <c r="P14" s="72">
        <f t="shared" si="4"/>
        <v>0.40714091076491193</v>
      </c>
      <c r="Q14" s="61">
        <v>120259</v>
      </c>
      <c r="R14" s="60">
        <v>21705</v>
      </c>
      <c r="S14" s="60">
        <v>98554</v>
      </c>
      <c r="T14" s="28">
        <f t="shared" ref="T14:T36" si="5">S14/G14</f>
        <v>47.064947468958927</v>
      </c>
      <c r="U14" s="27">
        <f t="shared" ref="U14:U35" si="6">S14/N14</f>
        <v>4.9209066883167785E-2</v>
      </c>
    </row>
    <row r="15" spans="1:21" ht="10.5" customHeight="1">
      <c r="A15" s="2" t="s">
        <v>68</v>
      </c>
      <c r="B15" s="93">
        <v>3407</v>
      </c>
      <c r="C15" s="89">
        <v>29483583</v>
      </c>
      <c r="D15" s="51">
        <f t="shared" si="0"/>
        <v>16325.35049833887</v>
      </c>
      <c r="E15" s="51">
        <v>169673</v>
      </c>
      <c r="F15" s="51">
        <v>4947593</v>
      </c>
      <c r="G15" s="51">
        <v>1806</v>
      </c>
      <c r="H15" s="72">
        <f t="shared" si="1"/>
        <v>0.53008511887290877</v>
      </c>
      <c r="I15" s="51">
        <v>5534535</v>
      </c>
      <c r="J15" s="51">
        <f t="shared" si="2"/>
        <v>3064.5265780730897</v>
      </c>
      <c r="K15" s="51">
        <v>2257</v>
      </c>
      <c r="L15" s="51">
        <v>5610900</v>
      </c>
      <c r="M15" s="51">
        <v>13560228</v>
      </c>
      <c r="N15" s="51">
        <v>5486718</v>
      </c>
      <c r="O15" s="75">
        <f t="shared" si="3"/>
        <v>0.40461841792040665</v>
      </c>
      <c r="P15" s="72">
        <f t="shared" si="4"/>
        <v>0.45992469775467926</v>
      </c>
      <c r="Q15" s="61">
        <v>329773</v>
      </c>
      <c r="R15" s="60">
        <v>48480</v>
      </c>
      <c r="S15" s="60">
        <v>281293</v>
      </c>
      <c r="T15" s="28">
        <f t="shared" si="5"/>
        <v>155.7547065337763</v>
      </c>
      <c r="U15" s="27">
        <f t="shared" si="6"/>
        <v>5.1267989351739963E-2</v>
      </c>
    </row>
    <row r="16" spans="1:21" ht="10.5" customHeight="1">
      <c r="A16" s="2" t="s">
        <v>69</v>
      </c>
      <c r="B16" s="93">
        <v>3348</v>
      </c>
      <c r="C16" s="89">
        <v>29493161</v>
      </c>
      <c r="D16" s="51">
        <f t="shared" si="0"/>
        <v>15873.606566200215</v>
      </c>
      <c r="E16" s="51">
        <v>123579</v>
      </c>
      <c r="F16" s="51">
        <v>3515176</v>
      </c>
      <c r="G16" s="51">
        <v>1858</v>
      </c>
      <c r="H16" s="72">
        <f t="shared" si="1"/>
        <v>0.55495818399044206</v>
      </c>
      <c r="I16" s="51">
        <v>5645143</v>
      </c>
      <c r="J16" s="51">
        <f t="shared" si="2"/>
        <v>3038.2900968783638</v>
      </c>
      <c r="K16" s="51">
        <v>2342</v>
      </c>
      <c r="L16" s="51">
        <v>5841700</v>
      </c>
      <c r="M16" s="51">
        <v>14614721</v>
      </c>
      <c r="N16" s="51">
        <v>9324944</v>
      </c>
      <c r="O16" s="75">
        <f t="shared" si="3"/>
        <v>0.63805145510475358</v>
      </c>
      <c r="P16" s="72">
        <f t="shared" si="4"/>
        <v>0.49552914996124015</v>
      </c>
      <c r="Q16" s="61">
        <v>560492</v>
      </c>
      <c r="R16" s="60">
        <v>58100</v>
      </c>
      <c r="S16" s="60">
        <v>502392</v>
      </c>
      <c r="T16" s="28">
        <f t="shared" si="5"/>
        <v>270.39397201291712</v>
      </c>
      <c r="U16" s="27">
        <f t="shared" si="6"/>
        <v>5.3876141240097528E-2</v>
      </c>
    </row>
    <row r="17" spans="1:21" ht="10.5" customHeight="1">
      <c r="A17" s="2" t="s">
        <v>47</v>
      </c>
      <c r="B17" s="93">
        <v>6423</v>
      </c>
      <c r="C17" s="89">
        <v>67272602</v>
      </c>
      <c r="D17" s="51">
        <f t="shared" si="0"/>
        <v>18250.841562669561</v>
      </c>
      <c r="E17" s="51">
        <v>359105</v>
      </c>
      <c r="F17" s="51">
        <v>7489602</v>
      </c>
      <c r="G17" s="51">
        <v>3686</v>
      </c>
      <c r="H17" s="72">
        <f t="shared" si="1"/>
        <v>0.57387513622917641</v>
      </c>
      <c r="I17" s="51">
        <v>11207942</v>
      </c>
      <c r="J17" s="51">
        <f t="shared" si="2"/>
        <v>3040.6787845903418</v>
      </c>
      <c r="K17" s="51">
        <v>4916</v>
      </c>
      <c r="L17" s="51">
        <v>12266600</v>
      </c>
      <c r="M17" s="51">
        <v>36667563</v>
      </c>
      <c r="N17" s="51">
        <v>29570825</v>
      </c>
      <c r="O17" s="75">
        <f t="shared" si="3"/>
        <v>0.80645733123851182</v>
      </c>
      <c r="P17" s="72">
        <f t="shared" si="4"/>
        <v>0.54505938390787978</v>
      </c>
      <c r="Q17" s="61">
        <v>1776232</v>
      </c>
      <c r="R17" s="60">
        <v>141045</v>
      </c>
      <c r="S17" s="60">
        <v>1635187</v>
      </c>
      <c r="T17" s="28">
        <f t="shared" si="5"/>
        <v>443.62099837221922</v>
      </c>
      <c r="U17" s="27">
        <f t="shared" si="6"/>
        <v>5.5297307396733095E-2</v>
      </c>
    </row>
    <row r="18" spans="1:21" ht="10.5" customHeight="1">
      <c r="A18" s="2" t="s">
        <v>46</v>
      </c>
      <c r="B18" s="93">
        <v>1015</v>
      </c>
      <c r="C18" s="89">
        <v>12970999</v>
      </c>
      <c r="D18" s="51">
        <f t="shared" si="0"/>
        <v>23245.517921146955</v>
      </c>
      <c r="E18" s="51">
        <v>32344</v>
      </c>
      <c r="F18" s="51">
        <v>843355</v>
      </c>
      <c r="G18" s="51">
        <v>558</v>
      </c>
      <c r="H18" s="72">
        <f t="shared" si="1"/>
        <v>0.54975369458128076</v>
      </c>
      <c r="I18" s="51">
        <v>1683500</v>
      </c>
      <c r="J18" s="51">
        <f t="shared" si="2"/>
        <v>3017.0250896057346</v>
      </c>
      <c r="K18" s="51">
        <v>774</v>
      </c>
      <c r="L18" s="51">
        <v>1919000</v>
      </c>
      <c r="M18" s="51">
        <v>8557488</v>
      </c>
      <c r="N18" s="51">
        <v>5758341</v>
      </c>
      <c r="O18" s="75">
        <f t="shared" si="3"/>
        <v>0.67290085595212057</v>
      </c>
      <c r="P18" s="72">
        <f t="shared" si="4"/>
        <v>0.65974008632642711</v>
      </c>
      <c r="Q18" s="61">
        <v>345807</v>
      </c>
      <c r="R18" s="60">
        <v>23371</v>
      </c>
      <c r="S18" s="60">
        <v>322436</v>
      </c>
      <c r="T18" s="28">
        <f t="shared" si="5"/>
        <v>577.84229390681003</v>
      </c>
      <c r="U18" s="27">
        <f t="shared" si="6"/>
        <v>5.599459983352844E-2</v>
      </c>
    </row>
    <row r="19" spans="1:21" ht="10.5" customHeight="1">
      <c r="A19" s="2" t="s">
        <v>45</v>
      </c>
      <c r="B19" s="93">
        <v>3406</v>
      </c>
      <c r="C19" s="89">
        <v>43634220</v>
      </c>
      <c r="D19" s="51">
        <f t="shared" si="0"/>
        <v>21708.567164179105</v>
      </c>
      <c r="E19" s="51">
        <v>83271</v>
      </c>
      <c r="F19" s="51">
        <v>3499354</v>
      </c>
      <c r="G19" s="51">
        <v>2010</v>
      </c>
      <c r="H19" s="72">
        <f t="shared" si="1"/>
        <v>0.59013505578391079</v>
      </c>
      <c r="I19" s="51">
        <v>6098298</v>
      </c>
      <c r="J19" s="51">
        <f t="shared" si="2"/>
        <v>3033.9791044776121</v>
      </c>
      <c r="K19" s="51">
        <v>2688</v>
      </c>
      <c r="L19" s="51">
        <v>6707950</v>
      </c>
      <c r="M19" s="51">
        <v>27411889</v>
      </c>
      <c r="N19" s="51">
        <v>23489620</v>
      </c>
      <c r="O19" s="75">
        <f t="shared" si="3"/>
        <v>0.85691358227811298</v>
      </c>
      <c r="P19" s="72">
        <f t="shared" si="4"/>
        <v>0.62821998422339165</v>
      </c>
      <c r="Q19" s="61">
        <v>1431314</v>
      </c>
      <c r="R19" s="60">
        <v>87811</v>
      </c>
      <c r="S19" s="60">
        <v>1343503</v>
      </c>
      <c r="T19" s="28">
        <f t="shared" si="5"/>
        <v>668.40945273631837</v>
      </c>
      <c r="U19" s="27">
        <f t="shared" si="6"/>
        <v>5.719560384544322E-2</v>
      </c>
    </row>
    <row r="20" spans="1:21" ht="10.5" customHeight="1">
      <c r="A20" s="2" t="s">
        <v>44</v>
      </c>
      <c r="B20" s="93">
        <v>3886</v>
      </c>
      <c r="C20" s="89">
        <v>51419381</v>
      </c>
      <c r="D20" s="51">
        <f t="shared" si="0"/>
        <v>22493.167541557305</v>
      </c>
      <c r="E20" s="51">
        <v>110637</v>
      </c>
      <c r="F20" s="51">
        <v>3056680</v>
      </c>
      <c r="G20" s="51">
        <v>2286</v>
      </c>
      <c r="H20" s="72">
        <f t="shared" si="1"/>
        <v>0.58826556870818325</v>
      </c>
      <c r="I20" s="51">
        <v>6895575</v>
      </c>
      <c r="J20" s="51">
        <f t="shared" si="2"/>
        <v>3016.4370078740158</v>
      </c>
      <c r="K20" s="51">
        <v>3062</v>
      </c>
      <c r="L20" s="51">
        <v>7677755</v>
      </c>
      <c r="M20" s="51">
        <v>33900008</v>
      </c>
      <c r="N20" s="51">
        <v>31766627</v>
      </c>
      <c r="O20" s="75">
        <f t="shared" si="3"/>
        <v>0.9370684219307559</v>
      </c>
      <c r="P20" s="72">
        <f t="shared" si="4"/>
        <v>0.6592846382184181</v>
      </c>
      <c r="Q20" s="61">
        <v>1981433</v>
      </c>
      <c r="R20" s="60">
        <v>105606</v>
      </c>
      <c r="S20" s="60">
        <v>1875827</v>
      </c>
      <c r="T20" s="28">
        <f t="shared" si="5"/>
        <v>820.57174103237094</v>
      </c>
      <c r="U20" s="27">
        <f t="shared" si="6"/>
        <v>5.9050241626219871E-2</v>
      </c>
    </row>
    <row r="21" spans="1:21" ht="10.5" customHeight="1">
      <c r="A21" s="2" t="s">
        <v>43</v>
      </c>
      <c r="B21" s="93">
        <v>3598</v>
      </c>
      <c r="C21" s="89">
        <v>50636227</v>
      </c>
      <c r="D21" s="51">
        <f t="shared" si="0"/>
        <v>24438.333494208495</v>
      </c>
      <c r="E21" s="51">
        <v>110030</v>
      </c>
      <c r="F21" s="51">
        <v>2531528</v>
      </c>
      <c r="G21" s="51">
        <v>2072</v>
      </c>
      <c r="H21" s="72">
        <f t="shared" si="1"/>
        <v>0.57587548638132291</v>
      </c>
      <c r="I21" s="51">
        <v>6283650</v>
      </c>
      <c r="J21" s="51">
        <f t="shared" si="2"/>
        <v>3032.649613899614</v>
      </c>
      <c r="K21" s="51">
        <v>2823</v>
      </c>
      <c r="L21" s="51">
        <v>7058500</v>
      </c>
      <c r="M21" s="51">
        <v>34872579</v>
      </c>
      <c r="N21" s="51">
        <v>33116750</v>
      </c>
      <c r="O21" s="75">
        <f t="shared" si="3"/>
        <v>0.94965015349165882</v>
      </c>
      <c r="P21" s="72">
        <f t="shared" si="4"/>
        <v>0.68868833769941029</v>
      </c>
      <c r="Q21" s="61">
        <v>2098683</v>
      </c>
      <c r="R21" s="60">
        <v>97706</v>
      </c>
      <c r="S21" s="60">
        <v>2000977</v>
      </c>
      <c r="T21" s="28">
        <f t="shared" si="5"/>
        <v>965.72249034749029</v>
      </c>
      <c r="U21" s="27">
        <f t="shared" si="6"/>
        <v>6.0421901303720923E-2</v>
      </c>
    </row>
    <row r="22" spans="1:21" ht="10.5" customHeight="1">
      <c r="A22" s="2" t="s">
        <v>42</v>
      </c>
      <c r="B22" s="93">
        <v>5107</v>
      </c>
      <c r="C22" s="89">
        <v>77086432.909999996</v>
      </c>
      <c r="D22" s="51">
        <f t="shared" si="0"/>
        <v>27019.429691552752</v>
      </c>
      <c r="E22" s="51">
        <v>159972</v>
      </c>
      <c r="F22" s="51">
        <v>3867388</v>
      </c>
      <c r="G22" s="51">
        <v>2853</v>
      </c>
      <c r="H22" s="72">
        <f t="shared" si="1"/>
        <v>0.55864499706285486</v>
      </c>
      <c r="I22" s="51">
        <v>8622227</v>
      </c>
      <c r="J22" s="51">
        <f t="shared" si="2"/>
        <v>3022.161584297231</v>
      </c>
      <c r="K22" s="51">
        <v>3916</v>
      </c>
      <c r="L22" s="51">
        <v>9764500</v>
      </c>
      <c r="M22" s="51">
        <v>54992289.909999996</v>
      </c>
      <c r="N22" s="51">
        <v>52781345</v>
      </c>
      <c r="O22" s="75">
        <f t="shared" si="3"/>
        <v>0.95979536561182643</v>
      </c>
      <c r="P22" s="72">
        <f t="shared" si="4"/>
        <v>0.71338480500459311</v>
      </c>
      <c r="Q22" s="61">
        <v>3392405</v>
      </c>
      <c r="R22" s="60">
        <v>136636</v>
      </c>
      <c r="S22" s="60">
        <v>3255769</v>
      </c>
      <c r="T22" s="28">
        <f t="shared" si="5"/>
        <v>1141.173852085524</v>
      </c>
      <c r="U22" s="27">
        <f t="shared" si="6"/>
        <v>6.1684085541965632E-2</v>
      </c>
    </row>
    <row r="23" spans="1:21" ht="10.5" customHeight="1">
      <c r="A23" s="2" t="s">
        <v>41</v>
      </c>
      <c r="B23" s="93">
        <v>2187</v>
      </c>
      <c r="C23" s="89">
        <v>34555323</v>
      </c>
      <c r="D23" s="51">
        <f t="shared" si="0"/>
        <v>28844.17612687813</v>
      </c>
      <c r="E23" s="51">
        <v>50442</v>
      </c>
      <c r="F23" s="51">
        <v>1335295</v>
      </c>
      <c r="G23" s="51">
        <v>1198</v>
      </c>
      <c r="H23" s="72">
        <f t="shared" si="1"/>
        <v>0.54778235025148603</v>
      </c>
      <c r="I23" s="51">
        <v>3651300</v>
      </c>
      <c r="J23" s="51">
        <f t="shared" si="2"/>
        <v>3047.8297161936562</v>
      </c>
      <c r="K23" s="51">
        <v>1630</v>
      </c>
      <c r="L23" s="51">
        <v>4049950</v>
      </c>
      <c r="M23" s="51">
        <v>25569220</v>
      </c>
      <c r="N23" s="51">
        <v>24711296</v>
      </c>
      <c r="O23" s="75">
        <f t="shared" si="3"/>
        <v>0.96644700151197416</v>
      </c>
      <c r="P23" s="72">
        <f t="shared" si="4"/>
        <v>0.73995025310572271</v>
      </c>
      <c r="Q23" s="61">
        <v>1602855</v>
      </c>
      <c r="R23" s="60">
        <v>54593</v>
      </c>
      <c r="S23" s="60">
        <v>1548262</v>
      </c>
      <c r="T23" s="28">
        <f t="shared" si="5"/>
        <v>1292.3722871452421</v>
      </c>
      <c r="U23" s="27">
        <f t="shared" si="6"/>
        <v>6.2654018631803046E-2</v>
      </c>
    </row>
    <row r="24" spans="1:21" ht="10.5" customHeight="1">
      <c r="A24" s="2" t="s">
        <v>40</v>
      </c>
      <c r="B24" s="93">
        <v>6048</v>
      </c>
      <c r="C24" s="89">
        <v>97704455</v>
      </c>
      <c r="D24" s="51">
        <f t="shared" si="0"/>
        <v>31135.900254939454</v>
      </c>
      <c r="E24" s="51">
        <v>267952</v>
      </c>
      <c r="F24" s="51">
        <v>3301640</v>
      </c>
      <c r="G24" s="51">
        <v>3138</v>
      </c>
      <c r="H24" s="72">
        <f t="shared" si="1"/>
        <v>0.51884920634920639</v>
      </c>
      <c r="I24" s="51">
        <v>9461518</v>
      </c>
      <c r="J24" s="51">
        <f t="shared" si="2"/>
        <v>3015.1427660930531</v>
      </c>
      <c r="K24" s="51">
        <v>4173</v>
      </c>
      <c r="L24" s="51">
        <v>10441300</v>
      </c>
      <c r="M24" s="51">
        <v>74767949</v>
      </c>
      <c r="N24" s="51">
        <v>72493706</v>
      </c>
      <c r="O24" s="75">
        <f t="shared" si="3"/>
        <v>0.96958264830830121</v>
      </c>
      <c r="P24" s="72">
        <f t="shared" si="4"/>
        <v>0.76524605761323783</v>
      </c>
      <c r="Q24" s="61">
        <v>4742134</v>
      </c>
      <c r="R24" s="60">
        <v>151354</v>
      </c>
      <c r="S24" s="60">
        <v>4590780</v>
      </c>
      <c r="T24" s="28">
        <f t="shared" si="5"/>
        <v>1462.9636711281071</v>
      </c>
      <c r="U24" s="27">
        <f t="shared" si="6"/>
        <v>6.3326601070719163E-2</v>
      </c>
    </row>
    <row r="25" spans="1:21" ht="10.5" customHeight="1">
      <c r="A25" s="2" t="s">
        <v>39</v>
      </c>
      <c r="B25" s="93">
        <v>7378</v>
      </c>
      <c r="C25" s="89">
        <v>125478083</v>
      </c>
      <c r="D25" s="51">
        <f t="shared" si="0"/>
        <v>35415.772791419702</v>
      </c>
      <c r="E25" s="51">
        <v>226425</v>
      </c>
      <c r="F25" s="51">
        <v>4121869</v>
      </c>
      <c r="G25" s="51">
        <v>3543</v>
      </c>
      <c r="H25" s="72">
        <f t="shared" si="1"/>
        <v>0.48021143941447547</v>
      </c>
      <c r="I25" s="51">
        <v>10662152</v>
      </c>
      <c r="J25" s="51">
        <f t="shared" si="2"/>
        <v>3009.3570420547558</v>
      </c>
      <c r="K25" s="51">
        <v>4642</v>
      </c>
      <c r="L25" s="51">
        <v>11553275</v>
      </c>
      <c r="M25" s="51">
        <v>99367212</v>
      </c>
      <c r="N25" s="51">
        <v>96953544</v>
      </c>
      <c r="O25" s="75">
        <f t="shared" si="3"/>
        <v>0.97570961334811324</v>
      </c>
      <c r="P25" s="72">
        <f t="shared" si="4"/>
        <v>0.79190891049873624</v>
      </c>
      <c r="Q25" s="61">
        <v>6411365</v>
      </c>
      <c r="R25" s="60">
        <v>187648</v>
      </c>
      <c r="S25" s="60">
        <v>6223717</v>
      </c>
      <c r="T25" s="28">
        <f t="shared" si="5"/>
        <v>1756.6234829240757</v>
      </c>
      <c r="U25" s="27">
        <f t="shared" si="6"/>
        <v>6.4192774634416666E-2</v>
      </c>
    </row>
    <row r="26" spans="1:21" ht="10.5" customHeight="1">
      <c r="A26" s="2" t="s">
        <v>38</v>
      </c>
      <c r="B26" s="93">
        <v>10748</v>
      </c>
      <c r="C26" s="89">
        <v>199422522.17000002</v>
      </c>
      <c r="D26" s="51">
        <f t="shared" si="0"/>
        <v>43099.74544413227</v>
      </c>
      <c r="E26" s="51">
        <v>461756</v>
      </c>
      <c r="F26" s="51">
        <v>5390775</v>
      </c>
      <c r="G26" s="51">
        <v>4627</v>
      </c>
      <c r="H26" s="72">
        <f t="shared" si="1"/>
        <v>0.43049869743208041</v>
      </c>
      <c r="I26" s="51">
        <v>13922278</v>
      </c>
      <c r="J26" s="51">
        <f t="shared" si="2"/>
        <v>3008.9211151934301</v>
      </c>
      <c r="K26" s="51">
        <v>5928</v>
      </c>
      <c r="L26" s="51">
        <v>14742600</v>
      </c>
      <c r="M26" s="51">
        <v>165828625.17000002</v>
      </c>
      <c r="N26" s="51">
        <v>159275205</v>
      </c>
      <c r="O26" s="75">
        <f t="shared" si="3"/>
        <v>0.96048076643413194</v>
      </c>
      <c r="P26" s="72">
        <f t="shared" si="4"/>
        <v>0.83154411731207323</v>
      </c>
      <c r="Q26" s="61">
        <v>10658974</v>
      </c>
      <c r="R26" s="60">
        <v>269239</v>
      </c>
      <c r="S26" s="60">
        <v>10389735</v>
      </c>
      <c r="T26" s="28">
        <f t="shared" si="5"/>
        <v>2245.4581802463799</v>
      </c>
      <c r="U26" s="27">
        <f t="shared" si="6"/>
        <v>6.5231339680272268E-2</v>
      </c>
    </row>
    <row r="27" spans="1:21" ht="10.5" customHeight="1">
      <c r="A27" s="2" t="s">
        <v>37</v>
      </c>
      <c r="B27" s="93">
        <v>6457</v>
      </c>
      <c r="C27" s="89">
        <v>114925320.29000001</v>
      </c>
      <c r="D27" s="51">
        <f t="shared" si="0"/>
        <v>52742.230513997252</v>
      </c>
      <c r="E27" s="51">
        <v>153396</v>
      </c>
      <c r="F27" s="51">
        <v>2942907</v>
      </c>
      <c r="G27" s="51">
        <v>2179</v>
      </c>
      <c r="H27" s="72">
        <f t="shared" si="1"/>
        <v>0.33746321821279229</v>
      </c>
      <c r="I27" s="51">
        <v>6570001</v>
      </c>
      <c r="J27" s="51">
        <f t="shared" si="2"/>
        <v>3015.1450206516752</v>
      </c>
      <c r="K27" s="51">
        <v>2887</v>
      </c>
      <c r="L27" s="51">
        <v>6328981</v>
      </c>
      <c r="M27" s="51">
        <v>99236827.290000007</v>
      </c>
      <c r="N27" s="51">
        <v>96658862</v>
      </c>
      <c r="O27" s="75">
        <f t="shared" si="3"/>
        <v>0.97402209078625201</v>
      </c>
      <c r="P27" s="72">
        <f t="shared" si="4"/>
        <v>0.863489673464368</v>
      </c>
      <c r="Q27" s="61">
        <v>6535290</v>
      </c>
      <c r="R27" s="60">
        <v>120293</v>
      </c>
      <c r="S27" s="60">
        <v>6414997</v>
      </c>
      <c r="T27" s="28">
        <f t="shared" si="5"/>
        <v>2944.009637448371</v>
      </c>
      <c r="U27" s="27">
        <f t="shared" si="6"/>
        <v>6.6367396297299666E-2</v>
      </c>
    </row>
    <row r="28" spans="1:21" ht="10.5" customHeight="1">
      <c r="A28" s="2" t="s">
        <v>36</v>
      </c>
      <c r="B28" s="93">
        <v>3645</v>
      </c>
      <c r="C28" s="89">
        <v>61875771</v>
      </c>
      <c r="D28" s="51">
        <f t="shared" si="0"/>
        <v>62374.769153225803</v>
      </c>
      <c r="E28" s="51">
        <v>68266</v>
      </c>
      <c r="F28" s="51">
        <v>1784165</v>
      </c>
      <c r="G28" s="51">
        <v>992</v>
      </c>
      <c r="H28" s="72">
        <f t="shared" si="1"/>
        <v>0.27215363511659807</v>
      </c>
      <c r="I28" s="51">
        <v>3005828</v>
      </c>
      <c r="J28" s="51">
        <f t="shared" si="2"/>
        <v>3030.0685483870966</v>
      </c>
      <c r="K28" s="51">
        <v>1292</v>
      </c>
      <c r="L28" s="51">
        <v>2607800</v>
      </c>
      <c r="M28" s="51">
        <v>54546244</v>
      </c>
      <c r="N28" s="51">
        <v>53944014</v>
      </c>
      <c r="O28" s="75">
        <f t="shared" si="3"/>
        <v>0.98895927646273862</v>
      </c>
      <c r="P28" s="72">
        <f t="shared" si="4"/>
        <v>0.88154447400744307</v>
      </c>
      <c r="Q28" s="61">
        <v>3703348</v>
      </c>
      <c r="R28" s="60">
        <v>87357</v>
      </c>
      <c r="S28" s="60">
        <v>3615991</v>
      </c>
      <c r="T28" s="28">
        <f t="shared" si="5"/>
        <v>3645.1522177419356</v>
      </c>
      <c r="U28" s="27">
        <f t="shared" si="6"/>
        <v>6.7032293888993871E-2</v>
      </c>
    </row>
    <row r="29" spans="1:21" ht="10.5" customHeight="1">
      <c r="A29" s="2" t="s">
        <v>35</v>
      </c>
      <c r="B29" s="93">
        <v>3009</v>
      </c>
      <c r="C29" s="89">
        <v>44203369.119999997</v>
      </c>
      <c r="D29" s="51">
        <f t="shared" si="0"/>
        <v>74794.194788494075</v>
      </c>
      <c r="E29" s="51">
        <v>148869</v>
      </c>
      <c r="F29" s="51">
        <v>1377035</v>
      </c>
      <c r="G29" s="51">
        <v>591</v>
      </c>
      <c r="H29" s="72">
        <f t="shared" si="1"/>
        <v>0.19641076769690927</v>
      </c>
      <c r="I29" s="51">
        <v>1791300</v>
      </c>
      <c r="J29" s="51">
        <f t="shared" si="2"/>
        <v>3030.9644670050761</v>
      </c>
      <c r="K29" s="51">
        <v>737</v>
      </c>
      <c r="L29" s="51">
        <v>1500500</v>
      </c>
      <c r="M29" s="51">
        <v>39683403.120000005</v>
      </c>
      <c r="N29" s="51">
        <v>39110614</v>
      </c>
      <c r="O29" s="75">
        <f t="shared" si="3"/>
        <v>0.98556602823936423</v>
      </c>
      <c r="P29" s="72">
        <f t="shared" si="4"/>
        <v>0.89774612003601972</v>
      </c>
      <c r="Q29" s="61">
        <v>2746668</v>
      </c>
      <c r="R29" s="60">
        <v>67428</v>
      </c>
      <c r="S29" s="60">
        <v>2679240</v>
      </c>
      <c r="T29" s="28">
        <f t="shared" si="5"/>
        <v>4533.4010152284263</v>
      </c>
      <c r="U29" s="27">
        <f t="shared" si="6"/>
        <v>6.8504166158066454E-2</v>
      </c>
    </row>
    <row r="30" spans="1:21" ht="10.5" customHeight="1">
      <c r="A30" s="2" t="s">
        <v>34</v>
      </c>
      <c r="B30" s="93">
        <v>626</v>
      </c>
      <c r="C30" s="89">
        <v>8380039</v>
      </c>
      <c r="D30" s="51">
        <f t="shared" si="0"/>
        <v>83800.39</v>
      </c>
      <c r="E30" s="51">
        <v>140262</v>
      </c>
      <c r="F30" s="51">
        <v>207231</v>
      </c>
      <c r="G30" s="51">
        <v>100</v>
      </c>
      <c r="H30" s="72">
        <f t="shared" si="1"/>
        <v>0.15974440894568689</v>
      </c>
      <c r="I30" s="51">
        <v>298800</v>
      </c>
      <c r="J30" s="51">
        <f t="shared" si="2"/>
        <v>2988</v>
      </c>
      <c r="K30" s="51">
        <v>113</v>
      </c>
      <c r="L30" s="51">
        <v>229750</v>
      </c>
      <c r="M30" s="51">
        <v>7784520</v>
      </c>
      <c r="N30" s="51">
        <v>7757263</v>
      </c>
      <c r="O30" s="75">
        <f t="shared" si="3"/>
        <v>0.99649856381639457</v>
      </c>
      <c r="P30" s="72">
        <f t="shared" si="4"/>
        <v>0.92893601091832623</v>
      </c>
      <c r="Q30" s="61">
        <v>552920</v>
      </c>
      <c r="R30" s="60">
        <v>19187</v>
      </c>
      <c r="S30" s="60">
        <v>533733</v>
      </c>
      <c r="T30" s="28">
        <f t="shared" si="5"/>
        <v>5337.33</v>
      </c>
      <c r="U30" s="27">
        <f t="shared" si="6"/>
        <v>6.8804293473097411E-2</v>
      </c>
    </row>
    <row r="31" spans="1:21" ht="10.5" customHeight="1">
      <c r="A31" s="2" t="s">
        <v>33</v>
      </c>
      <c r="B31" s="93">
        <v>1736</v>
      </c>
      <c r="C31" s="89">
        <v>21177398</v>
      </c>
      <c r="D31" s="51">
        <f t="shared" si="0"/>
        <v>99424.403755868538</v>
      </c>
      <c r="E31" s="51">
        <v>103688</v>
      </c>
      <c r="F31" s="51">
        <v>779547</v>
      </c>
      <c r="G31" s="51">
        <v>213</v>
      </c>
      <c r="H31" s="72">
        <f t="shared" si="1"/>
        <v>0.12269585253456221</v>
      </c>
      <c r="I31" s="51">
        <v>645600</v>
      </c>
      <c r="J31" s="51">
        <f t="shared" si="2"/>
        <v>3030.9859154929577</v>
      </c>
      <c r="K31" s="51">
        <v>268</v>
      </c>
      <c r="L31" s="51">
        <v>550319</v>
      </c>
      <c r="M31" s="51">
        <v>19305620</v>
      </c>
      <c r="N31" s="51">
        <v>18824661</v>
      </c>
      <c r="O31" s="75">
        <f t="shared" si="3"/>
        <v>0.97508709898982782</v>
      </c>
      <c r="P31" s="72">
        <f t="shared" si="4"/>
        <v>0.91161435413359093</v>
      </c>
      <c r="Q31" s="61">
        <v>1356407</v>
      </c>
      <c r="R31" s="60">
        <v>29388</v>
      </c>
      <c r="S31" s="60">
        <v>1327019</v>
      </c>
      <c r="T31" s="28">
        <f t="shared" si="5"/>
        <v>6230.1361502347418</v>
      </c>
      <c r="U31" s="27">
        <f t="shared" si="6"/>
        <v>7.0493646605375784E-2</v>
      </c>
    </row>
    <row r="32" spans="1:21" ht="10.5" customHeight="1">
      <c r="A32" s="1" t="s">
        <v>32</v>
      </c>
      <c r="B32" s="93">
        <v>835</v>
      </c>
      <c r="C32" s="89">
        <v>10740614</v>
      </c>
      <c r="D32" s="51">
        <f t="shared" si="0"/>
        <v>122052.43181818182</v>
      </c>
      <c r="E32" s="51">
        <v>274580</v>
      </c>
      <c r="F32" s="51">
        <v>641683</v>
      </c>
      <c r="G32" s="51">
        <v>88</v>
      </c>
      <c r="H32" s="72">
        <f t="shared" si="1"/>
        <v>0.10538922155688622</v>
      </c>
      <c r="I32" s="51">
        <v>259435</v>
      </c>
      <c r="J32" s="51">
        <f t="shared" si="2"/>
        <v>2948.125</v>
      </c>
      <c r="K32" s="51">
        <v>107</v>
      </c>
      <c r="L32" s="51">
        <v>220500</v>
      </c>
      <c r="M32" s="51">
        <v>9893576</v>
      </c>
      <c r="N32" s="51">
        <v>9610279</v>
      </c>
      <c r="O32" s="75">
        <f t="shared" si="3"/>
        <v>0.97136556084473402</v>
      </c>
      <c r="P32" s="72">
        <f t="shared" si="4"/>
        <v>0.92113691079485771</v>
      </c>
      <c r="Q32" s="61">
        <v>702446</v>
      </c>
      <c r="R32" s="60">
        <v>33426</v>
      </c>
      <c r="S32" s="60">
        <v>669020</v>
      </c>
      <c r="T32" s="28">
        <f t="shared" si="5"/>
        <v>7602.5</v>
      </c>
      <c r="U32" s="27">
        <f t="shared" si="6"/>
        <v>6.96150444747754E-2</v>
      </c>
    </row>
    <row r="33" spans="1:21" ht="10.5" customHeight="1">
      <c r="A33" s="2" t="s">
        <v>31</v>
      </c>
      <c r="B33" s="93">
        <v>681</v>
      </c>
      <c r="C33" s="89">
        <v>8847125</v>
      </c>
      <c r="D33" s="51">
        <f t="shared" si="0"/>
        <v>149951.27118644069</v>
      </c>
      <c r="E33" s="51">
        <v>169939</v>
      </c>
      <c r="F33" s="51">
        <v>661749</v>
      </c>
      <c r="G33" s="51">
        <v>59</v>
      </c>
      <c r="H33" s="72">
        <f t="shared" si="1"/>
        <v>8.6637298091042578E-2</v>
      </c>
      <c r="I33" s="51">
        <v>174000</v>
      </c>
      <c r="J33" s="51">
        <f t="shared" si="2"/>
        <v>2949.1525423728813</v>
      </c>
      <c r="K33" s="51">
        <v>83</v>
      </c>
      <c r="L33" s="51">
        <v>168500</v>
      </c>
      <c r="M33" s="51">
        <v>8012815</v>
      </c>
      <c r="N33" s="51">
        <v>7974000</v>
      </c>
      <c r="O33" s="75">
        <f t="shared" si="3"/>
        <v>0.99515588466724869</v>
      </c>
      <c r="P33" s="72">
        <f t="shared" si="4"/>
        <v>0.90569704847619992</v>
      </c>
      <c r="Q33" s="61">
        <v>589589</v>
      </c>
      <c r="R33" s="60">
        <v>24249</v>
      </c>
      <c r="S33" s="60">
        <v>565340</v>
      </c>
      <c r="T33" s="28">
        <f t="shared" si="5"/>
        <v>9582.0338983050842</v>
      </c>
      <c r="U33" s="27">
        <f t="shared" si="6"/>
        <v>7.0897918234261351E-2</v>
      </c>
    </row>
    <row r="34" spans="1:21" ht="10.5" customHeight="1">
      <c r="A34" s="2" t="s">
        <v>30</v>
      </c>
      <c r="B34" s="93">
        <v>330</v>
      </c>
      <c r="C34" s="89">
        <v>5099383</v>
      </c>
      <c r="D34" s="51">
        <f t="shared" si="0"/>
        <v>196130.11538461538</v>
      </c>
      <c r="E34" s="51">
        <v>285447</v>
      </c>
      <c r="F34" s="51">
        <v>295768</v>
      </c>
      <c r="G34" s="51">
        <v>26</v>
      </c>
      <c r="H34" s="72">
        <f t="shared" si="1"/>
        <v>7.8787878787878782E-2</v>
      </c>
      <c r="I34" s="51">
        <v>89310</v>
      </c>
      <c r="J34" s="51">
        <f t="shared" si="2"/>
        <v>3435</v>
      </c>
      <c r="K34" s="51">
        <v>33</v>
      </c>
      <c r="L34" s="51">
        <v>70500</v>
      </c>
      <c r="M34" s="51">
        <v>4929252</v>
      </c>
      <c r="N34" s="51">
        <v>4550603</v>
      </c>
      <c r="O34" s="75">
        <f t="shared" si="3"/>
        <v>0.92318327405456246</v>
      </c>
      <c r="P34" s="72">
        <f t="shared" si="4"/>
        <v>0.96663694411657253</v>
      </c>
      <c r="Q34" s="61">
        <v>340161</v>
      </c>
      <c r="R34" s="60">
        <v>20</v>
      </c>
      <c r="S34" s="60">
        <v>340141</v>
      </c>
      <c r="T34" s="28">
        <f t="shared" si="5"/>
        <v>13082.346153846154</v>
      </c>
      <c r="U34" s="27">
        <f t="shared" si="6"/>
        <v>7.4746357790385146E-2</v>
      </c>
    </row>
    <row r="35" spans="1:21" ht="10.5" customHeight="1">
      <c r="A35" s="8" t="s">
        <v>4</v>
      </c>
      <c r="B35" s="93">
        <v>838</v>
      </c>
      <c r="C35" s="89">
        <v>68486010</v>
      </c>
      <c r="D35" s="51">
        <f t="shared" si="0"/>
        <v>2014294.4117647058</v>
      </c>
      <c r="E35" s="51">
        <v>4123475</v>
      </c>
      <c r="F35" s="51">
        <v>1083509</v>
      </c>
      <c r="G35" s="51">
        <v>34</v>
      </c>
      <c r="H35" s="72">
        <f t="shared" si="1"/>
        <v>4.0572792362768499E-2</v>
      </c>
      <c r="I35" s="51">
        <v>110835</v>
      </c>
      <c r="J35" s="51">
        <f t="shared" si="2"/>
        <v>3259.8529411764707</v>
      </c>
      <c r="K35" s="51">
        <v>49</v>
      </c>
      <c r="L35" s="51">
        <v>102500</v>
      </c>
      <c r="M35" s="51">
        <v>71312641</v>
      </c>
      <c r="N35" s="51">
        <v>23412295</v>
      </c>
      <c r="O35" s="75">
        <f t="shared" si="3"/>
        <v>0.32830497751443533</v>
      </c>
      <c r="P35" s="79">
        <f t="shared" si="4"/>
        <v>1.041273115487382</v>
      </c>
      <c r="Q35" s="61">
        <v>1798091</v>
      </c>
      <c r="R35" s="60">
        <v>24870</v>
      </c>
      <c r="S35" s="60">
        <v>1773221</v>
      </c>
      <c r="T35" s="28">
        <f t="shared" si="5"/>
        <v>52153.558823529413</v>
      </c>
      <c r="U35" s="27">
        <f t="shared" si="6"/>
        <v>7.5738879934666811E-2</v>
      </c>
    </row>
    <row r="36" spans="1:21" ht="10.5" customHeight="1" thickBot="1">
      <c r="A36" s="24" t="s">
        <v>1</v>
      </c>
      <c r="B36" s="98">
        <f t="shared" ref="B36:S36" si="7">SUM(B13:B35)</f>
        <v>97838</v>
      </c>
      <c r="C36" s="90">
        <f t="shared" si="7"/>
        <v>1222096971.4899998</v>
      </c>
      <c r="D36" s="82">
        <f t="shared" si="0"/>
        <v>28118.099797298848</v>
      </c>
      <c r="E36" s="30">
        <f t="shared" si="7"/>
        <v>76389160</v>
      </c>
      <c r="F36" s="30">
        <f t="shared" si="7"/>
        <v>124207266.45</v>
      </c>
      <c r="G36" s="30">
        <f t="shared" si="7"/>
        <v>43463</v>
      </c>
      <c r="H36" s="73">
        <f t="shared" si="1"/>
        <v>0.44423434657290622</v>
      </c>
      <c r="I36" s="30">
        <f t="shared" si="7"/>
        <v>131476122</v>
      </c>
      <c r="J36" s="30">
        <f t="shared" si="2"/>
        <v>3025.0125854174817</v>
      </c>
      <c r="K36" s="30">
        <f t="shared" si="7"/>
        <v>56427</v>
      </c>
      <c r="L36" s="30">
        <f t="shared" si="7"/>
        <v>137984139</v>
      </c>
      <c r="M36" s="30">
        <f t="shared" si="7"/>
        <v>904818604.04000008</v>
      </c>
      <c r="N36" s="30">
        <f t="shared" si="7"/>
        <v>759486503</v>
      </c>
      <c r="O36" s="73">
        <f t="shared" si="3"/>
        <v>0.83937984874416305</v>
      </c>
      <c r="P36" s="73">
        <f t="shared" si="4"/>
        <v>0.74038200335021787</v>
      </c>
      <c r="Q36" s="30">
        <f t="shared" si="7"/>
        <v>53776646</v>
      </c>
      <c r="R36" s="30">
        <f>SUM(R13:R35)</f>
        <v>1789512</v>
      </c>
      <c r="S36" s="30">
        <f t="shared" si="7"/>
        <v>51987134</v>
      </c>
      <c r="T36" s="31">
        <f t="shared" si="5"/>
        <v>1196.1239214964453</v>
      </c>
      <c r="U36" s="32">
        <f>S36/SUM(N14:N35)</f>
        <v>6.4294815870304098E-2</v>
      </c>
    </row>
    <row r="37" spans="1:21" ht="11.25" customHeight="1" thickBot="1">
      <c r="A37" s="42" t="s">
        <v>127</v>
      </c>
      <c r="B37" s="91"/>
      <c r="C37" s="46"/>
      <c r="D37" s="46"/>
      <c r="E37" s="46"/>
      <c r="F37" s="46"/>
      <c r="G37" s="46"/>
      <c r="H37" s="46"/>
      <c r="I37" s="47" t="s">
        <v>14</v>
      </c>
      <c r="J37" s="47"/>
      <c r="K37" s="47"/>
      <c r="L37" s="48"/>
      <c r="M37" s="48"/>
      <c r="N37" s="49"/>
      <c r="O37" s="49"/>
      <c r="P37" s="49"/>
      <c r="Q37" s="46"/>
      <c r="R37" s="50"/>
      <c r="S37" s="50"/>
      <c r="T37" s="42"/>
      <c r="U37" s="42"/>
    </row>
    <row r="38" spans="1:21" ht="10.5" customHeight="1">
      <c r="A38" s="2" t="s">
        <v>5</v>
      </c>
      <c r="B38" s="96">
        <v>2710</v>
      </c>
      <c r="C38" s="94">
        <v>-87080537</v>
      </c>
      <c r="D38" s="62">
        <f t="shared" ref="D38:D56" si="8">C38/G38</f>
        <v>-92344.153764581119</v>
      </c>
      <c r="E38" s="36">
        <v>68032164</v>
      </c>
      <c r="F38" s="36">
        <v>2606447</v>
      </c>
      <c r="G38" s="36">
        <v>943</v>
      </c>
      <c r="H38" s="71">
        <f t="shared" ref="H38:H56" si="9">G38/B38</f>
        <v>0.34797047970479705</v>
      </c>
      <c r="I38" s="33">
        <v>2243978</v>
      </c>
      <c r="J38" s="51">
        <f t="shared" ref="J38:J57" si="10">I38/G38</f>
        <v>2379.6161187698835</v>
      </c>
      <c r="K38" s="36">
        <v>1060</v>
      </c>
      <c r="L38" s="36">
        <v>2081753</v>
      </c>
      <c r="M38" s="62">
        <v>-25980551</v>
      </c>
      <c r="N38" s="62">
        <v>-21145030</v>
      </c>
      <c r="O38" s="77">
        <f t="shared" ref="O38:O57" si="11">N38/M38</f>
        <v>0.81387919755820426</v>
      </c>
      <c r="P38" s="77">
        <f t="shared" ref="P38:P57" si="12">M38/C38</f>
        <v>0.29835083584750977</v>
      </c>
      <c r="Q38" s="36">
        <v>6575</v>
      </c>
      <c r="R38" s="36">
        <v>329</v>
      </c>
      <c r="S38" s="36">
        <v>6246</v>
      </c>
      <c r="T38" s="63">
        <f t="shared" ref="T38:T56" si="13">S38/G38</f>
        <v>6.6235418875927889</v>
      </c>
      <c r="U38" s="37">
        <f t="shared" ref="U38:U57" si="14">S38/C38</f>
        <v>-7.1726705130447234E-5</v>
      </c>
    </row>
    <row r="39" spans="1:21" ht="10.5" customHeight="1">
      <c r="A39" s="12" t="s">
        <v>70</v>
      </c>
      <c r="B39" s="97">
        <v>3480</v>
      </c>
      <c r="C39" s="95">
        <v>4025980</v>
      </c>
      <c r="D39" s="36">
        <f t="shared" si="8"/>
        <v>2169.1702586206898</v>
      </c>
      <c r="E39" s="36">
        <v>154467</v>
      </c>
      <c r="F39" s="36">
        <v>1382893</v>
      </c>
      <c r="G39" s="36">
        <v>1856</v>
      </c>
      <c r="H39" s="72">
        <f t="shared" si="9"/>
        <v>0.53333333333333333</v>
      </c>
      <c r="I39" s="51">
        <v>5448593</v>
      </c>
      <c r="J39" s="51">
        <f t="shared" si="10"/>
        <v>2935.6643318965516</v>
      </c>
      <c r="K39" s="36">
        <v>2000</v>
      </c>
      <c r="L39" s="36">
        <v>5017240</v>
      </c>
      <c r="M39" s="62">
        <v>-7668279</v>
      </c>
      <c r="N39" s="62">
        <v>-7458058</v>
      </c>
      <c r="O39" s="75">
        <f t="shared" si="11"/>
        <v>0.97258563492538552</v>
      </c>
      <c r="P39" s="77">
        <f t="shared" si="12"/>
        <v>-1.9046987317373658</v>
      </c>
      <c r="Q39" s="36">
        <v>6242</v>
      </c>
      <c r="R39" s="36">
        <v>222</v>
      </c>
      <c r="S39" s="36">
        <v>6020</v>
      </c>
      <c r="T39" s="38">
        <f t="shared" si="13"/>
        <v>3.2435344827586206</v>
      </c>
      <c r="U39" s="37">
        <f t="shared" si="14"/>
        <v>1.4952881037660396E-3</v>
      </c>
    </row>
    <row r="40" spans="1:21" ht="10.5" customHeight="1">
      <c r="A40" s="12" t="s">
        <v>71</v>
      </c>
      <c r="B40" s="97">
        <v>7491</v>
      </c>
      <c r="C40" s="95">
        <v>32082601</v>
      </c>
      <c r="D40" s="36">
        <f t="shared" si="8"/>
        <v>7158.0992860330207</v>
      </c>
      <c r="E40" s="36">
        <v>405887</v>
      </c>
      <c r="F40" s="36">
        <v>7249420</v>
      </c>
      <c r="G40" s="36">
        <v>4482</v>
      </c>
      <c r="H40" s="72">
        <f t="shared" si="9"/>
        <v>0.59831798157789351</v>
      </c>
      <c r="I40" s="51">
        <v>13679119</v>
      </c>
      <c r="J40" s="51">
        <f t="shared" si="10"/>
        <v>3052.012271307452</v>
      </c>
      <c r="K40" s="36">
        <v>5110</v>
      </c>
      <c r="L40" s="36">
        <v>12792566</v>
      </c>
      <c r="M40" s="62">
        <v>-1232617</v>
      </c>
      <c r="N40" s="62">
        <v>-1508350</v>
      </c>
      <c r="O40" s="75">
        <f t="shared" si="11"/>
        <v>1.2236972230628005</v>
      </c>
      <c r="P40" s="77">
        <f t="shared" si="12"/>
        <v>-3.8420108145221767E-2</v>
      </c>
      <c r="Q40" s="36">
        <v>324301</v>
      </c>
      <c r="R40" s="36">
        <v>23800</v>
      </c>
      <c r="S40" s="36">
        <v>300501</v>
      </c>
      <c r="T40" s="38">
        <f t="shared" si="13"/>
        <v>67.04618473895583</v>
      </c>
      <c r="U40" s="37">
        <f t="shared" si="14"/>
        <v>9.3664787340652332E-3</v>
      </c>
    </row>
    <row r="41" spans="1:21" ht="10.5" customHeight="1">
      <c r="A41" s="12" t="s">
        <v>62</v>
      </c>
      <c r="B41" s="97">
        <v>7077</v>
      </c>
      <c r="C41" s="95">
        <v>56151425</v>
      </c>
      <c r="D41" s="36">
        <f t="shared" si="8"/>
        <v>12525.412670086995</v>
      </c>
      <c r="E41" s="36">
        <v>201001</v>
      </c>
      <c r="F41" s="36">
        <v>8915327</v>
      </c>
      <c r="G41" s="36">
        <v>4483</v>
      </c>
      <c r="H41" s="72">
        <f t="shared" si="9"/>
        <v>0.63346050586406666</v>
      </c>
      <c r="I41" s="51">
        <v>13664372</v>
      </c>
      <c r="J41" s="51">
        <f t="shared" si="10"/>
        <v>3048.0419362034354</v>
      </c>
      <c r="K41" s="36">
        <v>5550</v>
      </c>
      <c r="L41" s="36">
        <v>13931200</v>
      </c>
      <c r="M41" s="36">
        <v>19841527</v>
      </c>
      <c r="N41" s="36">
        <v>18489841</v>
      </c>
      <c r="O41" s="75">
        <f t="shared" si="11"/>
        <v>0.93187590854272451</v>
      </c>
      <c r="P41" s="77">
        <f t="shared" si="12"/>
        <v>0.35335749716057963</v>
      </c>
      <c r="Q41" s="36">
        <v>1336902</v>
      </c>
      <c r="R41" s="36">
        <v>83173</v>
      </c>
      <c r="S41" s="36">
        <v>1253729</v>
      </c>
      <c r="T41" s="38">
        <f t="shared" si="13"/>
        <v>279.66294891813516</v>
      </c>
      <c r="U41" s="37">
        <f t="shared" si="14"/>
        <v>2.2327643510382862E-2</v>
      </c>
    </row>
    <row r="42" spans="1:21" ht="10.5" customHeight="1">
      <c r="A42" s="12" t="s">
        <v>61</v>
      </c>
      <c r="B42" s="97">
        <v>7780</v>
      </c>
      <c r="C42" s="95">
        <v>88594281</v>
      </c>
      <c r="D42" s="36">
        <f t="shared" si="8"/>
        <v>17571.257635858787</v>
      </c>
      <c r="E42" s="36">
        <v>581727</v>
      </c>
      <c r="F42" s="36">
        <v>10641277</v>
      </c>
      <c r="G42" s="36">
        <v>5042</v>
      </c>
      <c r="H42" s="72">
        <f t="shared" si="9"/>
        <v>0.64807197943444728</v>
      </c>
      <c r="I42" s="51">
        <v>15284016</v>
      </c>
      <c r="J42" s="51">
        <f t="shared" si="10"/>
        <v>3031.3399444664815</v>
      </c>
      <c r="K42" s="36">
        <v>6509</v>
      </c>
      <c r="L42" s="36">
        <v>16303005</v>
      </c>
      <c r="M42" s="36">
        <v>46947710</v>
      </c>
      <c r="N42" s="36">
        <v>44431345</v>
      </c>
      <c r="O42" s="75">
        <f t="shared" si="11"/>
        <v>0.94640068706226566</v>
      </c>
      <c r="P42" s="77">
        <f t="shared" si="12"/>
        <v>0.52991806547874121</v>
      </c>
      <c r="Q42" s="36">
        <v>2873356</v>
      </c>
      <c r="R42" s="36">
        <v>165029</v>
      </c>
      <c r="S42" s="36">
        <v>2708327</v>
      </c>
      <c r="T42" s="38">
        <f t="shared" si="13"/>
        <v>537.15331217770722</v>
      </c>
      <c r="U42" s="37">
        <f t="shared" si="14"/>
        <v>3.0569998079221387E-2</v>
      </c>
    </row>
    <row r="43" spans="1:21" ht="10.5" customHeight="1">
      <c r="A43" s="12" t="s">
        <v>60</v>
      </c>
      <c r="B43" s="97">
        <v>8407</v>
      </c>
      <c r="C43" s="95">
        <v>118451953.91</v>
      </c>
      <c r="D43" s="36">
        <f t="shared" si="8"/>
        <v>22480.917424558738</v>
      </c>
      <c r="E43" s="36">
        <v>436303</v>
      </c>
      <c r="F43" s="36">
        <v>10688009</v>
      </c>
      <c r="G43" s="36">
        <v>5269</v>
      </c>
      <c r="H43" s="72">
        <f t="shared" si="9"/>
        <v>0.62673962174378495</v>
      </c>
      <c r="I43" s="51">
        <v>15952430</v>
      </c>
      <c r="J43" s="51">
        <f t="shared" si="10"/>
        <v>3027.6010628202694</v>
      </c>
      <c r="K43" s="36">
        <v>7019</v>
      </c>
      <c r="L43" s="36">
        <v>17596600</v>
      </c>
      <c r="M43" s="36">
        <v>74651217.909999996</v>
      </c>
      <c r="N43" s="36">
        <v>71071360</v>
      </c>
      <c r="O43" s="75">
        <f t="shared" si="11"/>
        <v>0.95204555250102019</v>
      </c>
      <c r="P43" s="77">
        <f t="shared" si="12"/>
        <v>0.6302236092004031</v>
      </c>
      <c r="Q43" s="36">
        <v>4630241</v>
      </c>
      <c r="R43" s="36">
        <v>215111</v>
      </c>
      <c r="S43" s="36">
        <v>4415130</v>
      </c>
      <c r="T43" s="38">
        <f t="shared" si="13"/>
        <v>837.94458151451886</v>
      </c>
      <c r="U43" s="37">
        <f t="shared" si="14"/>
        <v>3.7273593674568034E-2</v>
      </c>
    </row>
    <row r="44" spans="1:21" ht="10.5" customHeight="1">
      <c r="A44" s="12" t="s">
        <v>59</v>
      </c>
      <c r="B44" s="97">
        <v>8621</v>
      </c>
      <c r="C44" s="95">
        <v>135921504</v>
      </c>
      <c r="D44" s="36">
        <f t="shared" si="8"/>
        <v>27442.258025439129</v>
      </c>
      <c r="E44" s="36">
        <v>234974</v>
      </c>
      <c r="F44" s="36">
        <v>10714737</v>
      </c>
      <c r="G44" s="36">
        <v>4953</v>
      </c>
      <c r="H44" s="72">
        <f t="shared" si="9"/>
        <v>0.57452731701658744</v>
      </c>
      <c r="I44" s="51">
        <v>15031720</v>
      </c>
      <c r="J44" s="51">
        <f t="shared" si="10"/>
        <v>3034.8717948717949</v>
      </c>
      <c r="K44" s="36">
        <v>6715</v>
      </c>
      <c r="L44" s="36">
        <v>16819950</v>
      </c>
      <c r="M44" s="36">
        <v>93590071</v>
      </c>
      <c r="N44" s="36">
        <v>89636119</v>
      </c>
      <c r="O44" s="75">
        <f t="shared" si="11"/>
        <v>0.95775244149563687</v>
      </c>
      <c r="P44" s="77">
        <f t="shared" si="12"/>
        <v>0.68855970722631199</v>
      </c>
      <c r="Q44" s="36">
        <v>5888614</v>
      </c>
      <c r="R44" s="36">
        <v>218405</v>
      </c>
      <c r="S44" s="36">
        <v>5670209</v>
      </c>
      <c r="T44" s="38">
        <f t="shared" si="13"/>
        <v>1144.8029477084594</v>
      </c>
      <c r="U44" s="37">
        <f t="shared" si="14"/>
        <v>4.1716791185594883E-2</v>
      </c>
    </row>
    <row r="45" spans="1:21" ht="10.5" customHeight="1">
      <c r="A45" s="12" t="s">
        <v>58</v>
      </c>
      <c r="B45" s="97">
        <v>15665</v>
      </c>
      <c r="C45" s="95">
        <v>263137144.17000002</v>
      </c>
      <c r="D45" s="36">
        <f t="shared" si="8"/>
        <v>34568.726244088284</v>
      </c>
      <c r="E45" s="36">
        <v>408476</v>
      </c>
      <c r="F45" s="36">
        <v>19971780</v>
      </c>
      <c r="G45" s="36">
        <v>7612</v>
      </c>
      <c r="H45" s="72">
        <f t="shared" si="9"/>
        <v>0.48592403447175231</v>
      </c>
      <c r="I45" s="51">
        <v>23115255</v>
      </c>
      <c r="J45" s="51">
        <f t="shared" si="10"/>
        <v>3036.6861534419336</v>
      </c>
      <c r="K45" s="36">
        <v>10452</v>
      </c>
      <c r="L45" s="36">
        <v>26222575</v>
      </c>
      <c r="M45" s="36">
        <v>194236010.17000002</v>
      </c>
      <c r="N45" s="36">
        <v>185958163</v>
      </c>
      <c r="O45" s="75">
        <f t="shared" si="11"/>
        <v>0.95738253085637903</v>
      </c>
      <c r="P45" s="77">
        <f t="shared" si="12"/>
        <v>0.73815504376118657</v>
      </c>
      <c r="Q45" s="36">
        <v>12408151</v>
      </c>
      <c r="R45" s="36">
        <v>433391</v>
      </c>
      <c r="S45" s="36">
        <v>11974760</v>
      </c>
      <c r="T45" s="38">
        <f t="shared" si="13"/>
        <v>1573.1424067262217</v>
      </c>
      <c r="U45" s="37">
        <f t="shared" si="14"/>
        <v>4.550767637830596E-2</v>
      </c>
    </row>
    <row r="46" spans="1:21" ht="10.5" customHeight="1">
      <c r="A46" s="12" t="s">
        <v>57</v>
      </c>
      <c r="B46" s="97">
        <v>11770</v>
      </c>
      <c r="C46" s="95">
        <v>193234490.28999999</v>
      </c>
      <c r="D46" s="36">
        <f t="shared" si="8"/>
        <v>44493.320352291041</v>
      </c>
      <c r="E46" s="36">
        <v>275149</v>
      </c>
      <c r="F46" s="36">
        <v>16739556</v>
      </c>
      <c r="G46" s="36">
        <v>4343</v>
      </c>
      <c r="H46" s="72">
        <f t="shared" si="9"/>
        <v>0.36898895497026341</v>
      </c>
      <c r="I46" s="51">
        <v>13227088</v>
      </c>
      <c r="J46" s="51">
        <f t="shared" si="10"/>
        <v>3045.6108680635507</v>
      </c>
      <c r="K46" s="36">
        <v>5948</v>
      </c>
      <c r="L46" s="36">
        <v>14907200</v>
      </c>
      <c r="M46" s="36">
        <v>148635795.29000002</v>
      </c>
      <c r="N46" s="36">
        <v>140358085</v>
      </c>
      <c r="O46" s="75">
        <f t="shared" si="11"/>
        <v>0.94430876980979206</v>
      </c>
      <c r="P46" s="77">
        <f t="shared" si="12"/>
        <v>0.76919909622206828</v>
      </c>
      <c r="Q46" s="36">
        <v>9478726</v>
      </c>
      <c r="R46" s="36">
        <v>286659</v>
      </c>
      <c r="S46" s="36">
        <v>9192067</v>
      </c>
      <c r="T46" s="38">
        <f t="shared" si="13"/>
        <v>2116.5247524752476</v>
      </c>
      <c r="U46" s="37">
        <f t="shared" si="14"/>
        <v>4.7569494380660757E-2</v>
      </c>
    </row>
    <row r="47" spans="1:21" ht="10.5" customHeight="1">
      <c r="A47" s="12" t="s">
        <v>56</v>
      </c>
      <c r="B47" s="97">
        <v>7434</v>
      </c>
      <c r="C47" s="95">
        <v>112371150</v>
      </c>
      <c r="D47" s="36">
        <f t="shared" si="8"/>
        <v>54417.021791767555</v>
      </c>
      <c r="E47" s="36">
        <v>214125</v>
      </c>
      <c r="F47" s="36">
        <v>11149231</v>
      </c>
      <c r="G47" s="36">
        <v>2065</v>
      </c>
      <c r="H47" s="72">
        <f t="shared" si="9"/>
        <v>0.27777777777777779</v>
      </c>
      <c r="I47" s="51">
        <v>6311545</v>
      </c>
      <c r="J47" s="51">
        <f t="shared" si="10"/>
        <v>3056.4382566585955</v>
      </c>
      <c r="K47" s="36">
        <v>2890</v>
      </c>
      <c r="L47" s="36">
        <v>5845200</v>
      </c>
      <c r="M47" s="36">
        <v>89279299</v>
      </c>
      <c r="N47" s="36">
        <v>83242843</v>
      </c>
      <c r="O47" s="75">
        <f t="shared" si="11"/>
        <v>0.93238683471293837</v>
      </c>
      <c r="P47" s="77">
        <f t="shared" si="12"/>
        <v>0.79450374050634887</v>
      </c>
      <c r="Q47" s="36">
        <v>5653616</v>
      </c>
      <c r="R47" s="36">
        <v>92937</v>
      </c>
      <c r="S47" s="36">
        <v>5560679</v>
      </c>
      <c r="T47" s="38">
        <f t="shared" si="13"/>
        <v>2692.8227602905567</v>
      </c>
      <c r="U47" s="37">
        <f t="shared" si="14"/>
        <v>4.9484934522784539E-2</v>
      </c>
    </row>
    <row r="48" spans="1:21" ht="10.5" customHeight="1">
      <c r="A48" s="12" t="s">
        <v>55</v>
      </c>
      <c r="B48" s="97">
        <v>4630</v>
      </c>
      <c r="C48" s="95">
        <v>65027266</v>
      </c>
      <c r="D48" s="36">
        <f t="shared" si="8"/>
        <v>64447.240832507436</v>
      </c>
      <c r="E48" s="36">
        <v>181074</v>
      </c>
      <c r="F48" s="36">
        <v>6982321.4500000002</v>
      </c>
      <c r="G48" s="36">
        <v>1009</v>
      </c>
      <c r="H48" s="72">
        <f t="shared" si="9"/>
        <v>0.21792656587473003</v>
      </c>
      <c r="I48" s="51">
        <v>3110299</v>
      </c>
      <c r="J48" s="51">
        <f t="shared" si="10"/>
        <v>3082.5559960356791</v>
      </c>
      <c r="K48" s="36">
        <v>1365</v>
      </c>
      <c r="L48" s="36">
        <v>2774281</v>
      </c>
      <c r="M48" s="36">
        <v>52341438.549999997</v>
      </c>
      <c r="N48" s="36">
        <v>46777829</v>
      </c>
      <c r="O48" s="75">
        <f t="shared" si="11"/>
        <v>0.89370545204474516</v>
      </c>
      <c r="P48" s="77">
        <f t="shared" si="12"/>
        <v>0.80491525739372149</v>
      </c>
      <c r="Q48" s="36">
        <v>3225458</v>
      </c>
      <c r="R48" s="36">
        <v>87963</v>
      </c>
      <c r="S48" s="36">
        <v>3137495</v>
      </c>
      <c r="T48" s="38">
        <f t="shared" si="13"/>
        <v>3109.5094152626361</v>
      </c>
      <c r="U48" s="37">
        <f t="shared" si="14"/>
        <v>4.8248914539940832E-2</v>
      </c>
    </row>
    <row r="49" spans="1:21" ht="10.5" customHeight="1">
      <c r="A49" s="12" t="s">
        <v>54</v>
      </c>
      <c r="B49" s="97">
        <v>3028</v>
      </c>
      <c r="C49" s="95">
        <v>38265915.120000005</v>
      </c>
      <c r="D49" s="36">
        <f t="shared" si="8"/>
        <v>74738.115468750009</v>
      </c>
      <c r="E49" s="36">
        <v>73689</v>
      </c>
      <c r="F49" s="36">
        <v>4707186</v>
      </c>
      <c r="G49" s="36">
        <v>512</v>
      </c>
      <c r="H49" s="72">
        <f t="shared" si="9"/>
        <v>0.1690885072655218</v>
      </c>
      <c r="I49" s="51">
        <v>1583000</v>
      </c>
      <c r="J49" s="51">
        <f t="shared" si="10"/>
        <v>3091.796875</v>
      </c>
      <c r="K49" s="36">
        <v>667</v>
      </c>
      <c r="L49" s="36">
        <v>1353500</v>
      </c>
      <c r="M49" s="36">
        <v>30695918.120000001</v>
      </c>
      <c r="N49" s="36">
        <v>26497902</v>
      </c>
      <c r="O49" s="75">
        <f t="shared" si="11"/>
        <v>0.86323862008008245</v>
      </c>
      <c r="P49" s="77">
        <f t="shared" si="12"/>
        <v>0.80217389349605595</v>
      </c>
      <c r="Q49" s="36">
        <v>1850522</v>
      </c>
      <c r="R49" s="36">
        <v>29767</v>
      </c>
      <c r="S49" s="36">
        <v>1820755</v>
      </c>
      <c r="T49" s="38">
        <f t="shared" si="13"/>
        <v>3556.162109375</v>
      </c>
      <c r="U49" s="37">
        <f t="shared" si="14"/>
        <v>4.758164006506059E-2</v>
      </c>
    </row>
    <row r="50" spans="1:21" ht="10.5" customHeight="1">
      <c r="A50" s="12" t="s">
        <v>53</v>
      </c>
      <c r="B50" s="97">
        <v>2062</v>
      </c>
      <c r="C50" s="95">
        <v>25059477</v>
      </c>
      <c r="D50" s="36">
        <f t="shared" si="8"/>
        <v>84375.343434343435</v>
      </c>
      <c r="E50" s="36">
        <v>115547</v>
      </c>
      <c r="F50" s="36">
        <v>3080693</v>
      </c>
      <c r="G50" s="36">
        <v>297</v>
      </c>
      <c r="H50" s="72">
        <f t="shared" si="9"/>
        <v>0.14403491755577111</v>
      </c>
      <c r="I50" s="51">
        <v>927962</v>
      </c>
      <c r="J50" s="51">
        <f t="shared" si="10"/>
        <v>3124.4511784511783</v>
      </c>
      <c r="K50" s="36">
        <v>353</v>
      </c>
      <c r="L50" s="36">
        <v>720250</v>
      </c>
      <c r="M50" s="36">
        <v>20446119</v>
      </c>
      <c r="N50" s="36">
        <v>17149224</v>
      </c>
      <c r="O50" s="75">
        <f t="shared" si="11"/>
        <v>0.83875203895663519</v>
      </c>
      <c r="P50" s="77">
        <f t="shared" si="12"/>
        <v>0.81590365992075575</v>
      </c>
      <c r="Q50" s="36">
        <v>1213927</v>
      </c>
      <c r="R50" s="36">
        <v>36290</v>
      </c>
      <c r="S50" s="36">
        <v>1177637</v>
      </c>
      <c r="T50" s="38">
        <f t="shared" si="13"/>
        <v>3965.1077441077441</v>
      </c>
      <c r="U50" s="37">
        <f t="shared" si="14"/>
        <v>4.699367827987791E-2</v>
      </c>
    </row>
    <row r="51" spans="1:21" ht="10.5" customHeight="1">
      <c r="A51" s="12" t="s">
        <v>52</v>
      </c>
      <c r="B51" s="97">
        <v>1417</v>
      </c>
      <c r="C51" s="95">
        <v>16013806</v>
      </c>
      <c r="D51" s="36">
        <f t="shared" si="8"/>
        <v>94198.858823529416</v>
      </c>
      <c r="E51" s="36">
        <v>52388</v>
      </c>
      <c r="F51" s="36">
        <v>1571393</v>
      </c>
      <c r="G51" s="36">
        <v>170</v>
      </c>
      <c r="H51" s="72">
        <f t="shared" si="9"/>
        <v>0.11997177134791814</v>
      </c>
      <c r="I51" s="51">
        <v>547325</v>
      </c>
      <c r="J51" s="51">
        <f t="shared" si="10"/>
        <v>3219.5588235294117</v>
      </c>
      <c r="K51" s="36">
        <v>229</v>
      </c>
      <c r="L51" s="36">
        <v>448500</v>
      </c>
      <c r="M51" s="36">
        <v>13498976</v>
      </c>
      <c r="N51" s="36">
        <v>11185874</v>
      </c>
      <c r="O51" s="75">
        <f t="shared" si="11"/>
        <v>0.82864611360150575</v>
      </c>
      <c r="P51" s="77">
        <f t="shared" si="12"/>
        <v>0.84295863207035227</v>
      </c>
      <c r="Q51" s="36">
        <v>797909</v>
      </c>
      <c r="R51" s="36">
        <v>12815</v>
      </c>
      <c r="S51" s="36">
        <v>785094</v>
      </c>
      <c r="T51" s="38">
        <f t="shared" si="13"/>
        <v>4618.2</v>
      </c>
      <c r="U51" s="37">
        <f t="shared" si="14"/>
        <v>4.9026071628443607E-2</v>
      </c>
    </row>
    <row r="52" spans="1:21" ht="10.5" customHeight="1">
      <c r="A52" s="12" t="s">
        <v>51</v>
      </c>
      <c r="B52" s="97">
        <v>3231</v>
      </c>
      <c r="C52" s="95">
        <v>32335330</v>
      </c>
      <c r="D52" s="36">
        <f t="shared" si="8"/>
        <v>118012.15328467153</v>
      </c>
      <c r="E52" s="36">
        <v>298169</v>
      </c>
      <c r="F52" s="36">
        <v>3589571</v>
      </c>
      <c r="G52" s="36">
        <v>274</v>
      </c>
      <c r="H52" s="72">
        <f t="shared" si="9"/>
        <v>8.4803466419065304E-2</v>
      </c>
      <c r="I52" s="51">
        <v>852875</v>
      </c>
      <c r="J52" s="51">
        <f t="shared" si="10"/>
        <v>3112.682481751825</v>
      </c>
      <c r="K52" s="36">
        <v>344</v>
      </c>
      <c r="L52" s="36">
        <v>697200</v>
      </c>
      <c r="M52" s="36">
        <v>27493853</v>
      </c>
      <c r="N52" s="36">
        <v>21794051</v>
      </c>
      <c r="O52" s="75">
        <f t="shared" si="11"/>
        <v>0.79268813287100937</v>
      </c>
      <c r="P52" s="77">
        <f t="shared" si="12"/>
        <v>0.85027284397592351</v>
      </c>
      <c r="Q52" s="36">
        <v>1577312</v>
      </c>
      <c r="R52" s="36">
        <v>60356</v>
      </c>
      <c r="S52" s="36">
        <v>1516956</v>
      </c>
      <c r="T52" s="38">
        <f t="shared" si="13"/>
        <v>5536.3357664233581</v>
      </c>
      <c r="U52" s="37">
        <f t="shared" si="14"/>
        <v>4.6913267933248244E-2</v>
      </c>
    </row>
    <row r="53" spans="1:21" ht="10.5" customHeight="1">
      <c r="A53" s="12" t="s">
        <v>50</v>
      </c>
      <c r="B53" s="97">
        <v>906</v>
      </c>
      <c r="C53" s="95">
        <v>11160426</v>
      </c>
      <c r="D53" s="36">
        <f t="shared" si="8"/>
        <v>169097.36363636365</v>
      </c>
      <c r="E53" s="36">
        <v>472429</v>
      </c>
      <c r="F53" s="36">
        <v>1468457</v>
      </c>
      <c r="G53" s="36">
        <v>66</v>
      </c>
      <c r="H53" s="72">
        <f t="shared" si="9"/>
        <v>7.2847682119205295E-2</v>
      </c>
      <c r="I53" s="51">
        <v>208200</v>
      </c>
      <c r="J53" s="51">
        <f t="shared" si="10"/>
        <v>3154.5454545454545</v>
      </c>
      <c r="K53" s="36">
        <v>89</v>
      </c>
      <c r="L53" s="36">
        <v>182000</v>
      </c>
      <c r="M53" s="36">
        <v>9774198</v>
      </c>
      <c r="N53" s="36">
        <v>7093411</v>
      </c>
      <c r="O53" s="75">
        <f t="shared" si="11"/>
        <v>0.72572818762214553</v>
      </c>
      <c r="P53" s="77">
        <f t="shared" si="12"/>
        <v>0.8757907628257201</v>
      </c>
      <c r="Q53" s="36">
        <v>524767</v>
      </c>
      <c r="R53" s="36">
        <v>7743</v>
      </c>
      <c r="S53" s="36">
        <v>517024</v>
      </c>
      <c r="T53" s="38">
        <f t="shared" si="13"/>
        <v>7833.69696969697</v>
      </c>
      <c r="U53" s="37">
        <f t="shared" si="14"/>
        <v>4.6326547033240489E-2</v>
      </c>
    </row>
    <row r="54" spans="1:21" ht="10.5" customHeight="1">
      <c r="A54" s="12" t="s">
        <v>49</v>
      </c>
      <c r="B54" s="97">
        <v>1200</v>
      </c>
      <c r="C54" s="95">
        <v>17135986</v>
      </c>
      <c r="D54" s="36">
        <f t="shared" si="8"/>
        <v>290440.44067796611</v>
      </c>
      <c r="E54" s="36">
        <v>387444</v>
      </c>
      <c r="F54" s="36">
        <v>1536636</v>
      </c>
      <c r="G54" s="36">
        <v>59</v>
      </c>
      <c r="H54" s="72">
        <f t="shared" si="9"/>
        <v>4.9166666666666664E-2</v>
      </c>
      <c r="I54" s="51">
        <v>197745</v>
      </c>
      <c r="J54" s="51">
        <f t="shared" si="10"/>
        <v>3351.6101694915255</v>
      </c>
      <c r="K54" s="36">
        <v>83</v>
      </c>
      <c r="L54" s="36">
        <v>193119</v>
      </c>
      <c r="M54" s="36">
        <v>15595930</v>
      </c>
      <c r="N54" s="36">
        <v>8764573</v>
      </c>
      <c r="O54" s="75">
        <f t="shared" si="11"/>
        <v>0.56197822124105457</v>
      </c>
      <c r="P54" s="77">
        <f t="shared" si="12"/>
        <v>0.91012737755504702</v>
      </c>
      <c r="Q54" s="36">
        <v>658724</v>
      </c>
      <c r="R54" s="36">
        <v>20317</v>
      </c>
      <c r="S54" s="36">
        <v>638407</v>
      </c>
      <c r="T54" s="38">
        <f t="shared" si="13"/>
        <v>10820.457627118643</v>
      </c>
      <c r="U54" s="37">
        <f t="shared" si="14"/>
        <v>3.725534089488635E-2</v>
      </c>
    </row>
    <row r="55" spans="1:21" ht="10.5" customHeight="1">
      <c r="A55" s="12" t="s">
        <v>48</v>
      </c>
      <c r="B55" s="97">
        <v>358</v>
      </c>
      <c r="C55" s="95">
        <v>7191558</v>
      </c>
      <c r="D55" s="36">
        <f t="shared" si="8"/>
        <v>653778</v>
      </c>
      <c r="E55" s="36">
        <v>25479</v>
      </c>
      <c r="F55" s="36">
        <v>206304</v>
      </c>
      <c r="G55" s="36">
        <v>11</v>
      </c>
      <c r="H55" s="72">
        <f t="shared" si="9"/>
        <v>3.0726256983240222E-2</v>
      </c>
      <c r="I55" s="51">
        <v>37200</v>
      </c>
      <c r="J55" s="51">
        <f t="shared" si="10"/>
        <v>3381.818181818182</v>
      </c>
      <c r="K55" s="36">
        <v>22</v>
      </c>
      <c r="L55" s="36">
        <v>52500</v>
      </c>
      <c r="M55" s="36">
        <v>6921033</v>
      </c>
      <c r="N55" s="36">
        <v>2411011</v>
      </c>
      <c r="O55" s="75">
        <f t="shared" si="11"/>
        <v>0.34835999192606076</v>
      </c>
      <c r="P55" s="77">
        <f t="shared" si="12"/>
        <v>0.96238297737430467</v>
      </c>
      <c r="Q55" s="36">
        <v>183701</v>
      </c>
      <c r="R55" s="36">
        <v>66</v>
      </c>
      <c r="S55" s="36">
        <v>183635</v>
      </c>
      <c r="T55" s="38">
        <f t="shared" si="13"/>
        <v>16694.090909090908</v>
      </c>
      <c r="U55" s="37">
        <f t="shared" si="14"/>
        <v>2.5534800664890694E-2</v>
      </c>
    </row>
    <row r="56" spans="1:21" ht="10.5" customHeight="1">
      <c r="A56" s="8" t="s">
        <v>13</v>
      </c>
      <c r="B56" s="97">
        <v>571</v>
      </c>
      <c r="C56" s="95">
        <v>93017215</v>
      </c>
      <c r="D56" s="36">
        <f t="shared" si="8"/>
        <v>5471600.8823529407</v>
      </c>
      <c r="E56" s="36">
        <v>3838668</v>
      </c>
      <c r="F56" s="36">
        <v>1006028</v>
      </c>
      <c r="G56" s="36">
        <v>17</v>
      </c>
      <c r="H56" s="72">
        <f t="shared" si="9"/>
        <v>2.9772329246935202E-2</v>
      </c>
      <c r="I56" s="51">
        <v>53400</v>
      </c>
      <c r="J56" s="51">
        <f t="shared" si="10"/>
        <v>3141.1764705882351</v>
      </c>
      <c r="K56" s="36">
        <v>22</v>
      </c>
      <c r="L56" s="36">
        <v>45500</v>
      </c>
      <c r="M56" s="36">
        <v>95750955</v>
      </c>
      <c r="N56" s="36">
        <v>14736310</v>
      </c>
      <c r="O56" s="75">
        <f t="shared" si="11"/>
        <v>0.1539024858812113</v>
      </c>
      <c r="P56" s="77">
        <f t="shared" si="12"/>
        <v>1.0293896135247653</v>
      </c>
      <c r="Q56" s="36">
        <v>1137602</v>
      </c>
      <c r="R56" s="36">
        <v>15139</v>
      </c>
      <c r="S56" s="36">
        <v>1122463</v>
      </c>
      <c r="T56" s="38">
        <f t="shared" si="13"/>
        <v>66027.23529411765</v>
      </c>
      <c r="U56" s="37">
        <f t="shared" si="14"/>
        <v>1.2067260882837655E-2</v>
      </c>
    </row>
    <row r="57" spans="1:21" ht="10.5" customHeight="1" thickBot="1">
      <c r="A57" s="24" t="s">
        <v>1</v>
      </c>
      <c r="B57" s="98">
        <f>SUM(B38:B56)</f>
        <v>97838</v>
      </c>
      <c r="C57" s="90">
        <f>SUM(C38:C56)</f>
        <v>1222096971.4899998</v>
      </c>
      <c r="D57" s="83">
        <f t="shared" ref="D57" si="15">C57/G57</f>
        <v>28118.099797298848</v>
      </c>
      <c r="E57" s="30">
        <f>SUM(E38:E56)</f>
        <v>76389160</v>
      </c>
      <c r="F57" s="30">
        <f t="shared" ref="F57:S57" si="16">SUM(F38:F56)</f>
        <v>124207266.45</v>
      </c>
      <c r="G57" s="30">
        <f t="shared" si="16"/>
        <v>43463</v>
      </c>
      <c r="H57" s="73">
        <f t="shared" ref="H57" si="17">G57/B57</f>
        <v>0.44423434657290622</v>
      </c>
      <c r="I57" s="30">
        <f>SUM(I38:I56)</f>
        <v>131476122</v>
      </c>
      <c r="J57" s="82">
        <f t="shared" si="10"/>
        <v>3025.0125854174817</v>
      </c>
      <c r="K57" s="30">
        <f t="shared" si="16"/>
        <v>56427</v>
      </c>
      <c r="L57" s="30">
        <f>SUM(L38:L56)</f>
        <v>137984139</v>
      </c>
      <c r="M57" s="30">
        <f t="shared" si="16"/>
        <v>904818604.04000008</v>
      </c>
      <c r="N57" s="30">
        <f t="shared" si="16"/>
        <v>759486503</v>
      </c>
      <c r="O57" s="80">
        <f t="shared" si="11"/>
        <v>0.83937984874416305</v>
      </c>
      <c r="P57" s="81">
        <f t="shared" si="12"/>
        <v>0.74038200335021787</v>
      </c>
      <c r="Q57" s="30">
        <f t="shared" si="16"/>
        <v>53776646</v>
      </c>
      <c r="R57" s="30">
        <f>SUM(R38:R56)</f>
        <v>1789512</v>
      </c>
      <c r="S57" s="30">
        <f t="shared" si="16"/>
        <v>51987134</v>
      </c>
      <c r="T57" s="64">
        <f t="shared" ref="T57" si="18">S57/G57</f>
        <v>1196.1239214964453</v>
      </c>
      <c r="U57" s="34">
        <f t="shared" si="14"/>
        <v>4.2539287153798011E-2</v>
      </c>
    </row>
    <row r="58" spans="1:21" ht="10.5" customHeight="1">
      <c r="A58" s="105" t="s">
        <v>133</v>
      </c>
      <c r="B58" s="106"/>
      <c r="C58" s="106"/>
      <c r="D58" s="107"/>
      <c r="E58" s="106"/>
      <c r="F58" s="106"/>
      <c r="G58" s="106"/>
      <c r="H58" s="108"/>
      <c r="I58" s="106"/>
      <c r="J58" s="109"/>
      <c r="K58" s="106"/>
      <c r="L58" s="106"/>
      <c r="M58" s="106"/>
      <c r="N58" s="106"/>
      <c r="O58" s="108"/>
      <c r="P58" s="110"/>
      <c r="Q58" s="106"/>
      <c r="R58" s="106"/>
      <c r="S58" s="106"/>
      <c r="T58" s="111"/>
      <c r="U58" s="112"/>
    </row>
    <row r="59" spans="1:21" ht="10.5" customHeight="1">
      <c r="A59" s="105" t="s">
        <v>134</v>
      </c>
      <c r="B59" s="106"/>
      <c r="C59" s="106"/>
      <c r="D59" s="107"/>
      <c r="E59" s="106"/>
      <c r="F59" s="106"/>
      <c r="G59" s="106"/>
      <c r="H59" s="108"/>
      <c r="I59" s="106"/>
      <c r="J59" s="109"/>
      <c r="K59" s="106"/>
      <c r="L59" s="106"/>
      <c r="M59" s="106"/>
      <c r="N59" s="106"/>
      <c r="O59" s="108"/>
      <c r="P59" s="110"/>
      <c r="Q59" s="106"/>
      <c r="R59" s="106"/>
      <c r="S59" s="106"/>
      <c r="T59" s="111"/>
      <c r="U59" s="112"/>
    </row>
    <row r="60" spans="1:21" ht="10.5" customHeight="1">
      <c r="A60" s="105" t="s">
        <v>110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11"/>
    </row>
    <row r="61" spans="1:21" ht="10.5" customHeight="1">
      <c r="A61" s="105" t="s">
        <v>124</v>
      </c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4"/>
      <c r="R61" s="114"/>
      <c r="S61" s="114"/>
      <c r="T61" s="114"/>
      <c r="U61" s="114"/>
    </row>
    <row r="62" spans="1:21" ht="10.5" customHeight="1">
      <c r="A62" s="115" t="s">
        <v>93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4"/>
      <c r="N62" s="114"/>
      <c r="O62" s="114"/>
      <c r="P62" s="114"/>
      <c r="Q62" s="114"/>
      <c r="R62" s="114"/>
      <c r="S62" s="114"/>
      <c r="T62" s="114"/>
      <c r="U62" s="114"/>
    </row>
    <row r="63" spans="1:21" ht="10.5" customHeight="1">
      <c r="A63" s="115" t="s">
        <v>94</v>
      </c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4"/>
      <c r="N63" s="114"/>
      <c r="O63" s="114"/>
      <c r="P63" s="114"/>
      <c r="Q63" s="114"/>
      <c r="R63" s="114"/>
      <c r="S63" s="114"/>
      <c r="T63" s="114"/>
      <c r="U63" s="114"/>
    </row>
    <row r="64" spans="1:21" ht="10.5" customHeight="1">
      <c r="A64" s="115" t="s">
        <v>135</v>
      </c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4"/>
      <c r="N64" s="114"/>
      <c r="O64" s="114"/>
      <c r="P64" s="114"/>
      <c r="Q64" s="114"/>
      <c r="R64" s="114"/>
      <c r="S64" s="114"/>
      <c r="T64" s="114"/>
      <c r="U64" s="114"/>
    </row>
    <row r="65" spans="1:21" ht="10.5" customHeight="1">
      <c r="A65" s="116" t="s">
        <v>128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4"/>
      <c r="N65" s="114"/>
      <c r="O65" s="114"/>
      <c r="P65" s="114"/>
      <c r="Q65" s="114"/>
      <c r="R65" s="114"/>
      <c r="S65" s="114"/>
      <c r="T65" s="114"/>
      <c r="U65" s="114"/>
    </row>
    <row r="66" spans="1:21" ht="10.5" customHeight="1">
      <c r="A66" s="116" t="s">
        <v>131</v>
      </c>
      <c r="B66" s="115"/>
      <c r="C66" s="115"/>
      <c r="D66" s="115"/>
      <c r="E66" s="115"/>
      <c r="F66" s="115"/>
      <c r="G66" s="115"/>
      <c r="H66" s="115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</row>
    <row r="67" spans="1:21" ht="10.5" customHeight="1">
      <c r="A67" s="116" t="s">
        <v>130</v>
      </c>
      <c r="B67" s="115"/>
      <c r="C67" s="115"/>
      <c r="D67" s="115"/>
      <c r="E67" s="115"/>
      <c r="F67" s="115"/>
      <c r="G67" s="115"/>
      <c r="H67" s="115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</row>
    <row r="68" spans="1:21" ht="10.5" customHeight="1">
      <c r="A68" s="116" t="s">
        <v>125</v>
      </c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4"/>
      <c r="N68" s="114"/>
      <c r="O68" s="114"/>
      <c r="P68" s="114"/>
      <c r="Q68" s="114"/>
      <c r="R68" s="114"/>
      <c r="S68" s="114"/>
      <c r="T68" s="114"/>
      <c r="U68" s="114"/>
    </row>
    <row r="69" spans="1:21" ht="10.5" customHeight="1">
      <c r="A69" s="115" t="s">
        <v>129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4"/>
      <c r="N69" s="114"/>
      <c r="O69" s="114"/>
      <c r="P69" s="114"/>
      <c r="Q69" s="114"/>
      <c r="R69" s="114"/>
      <c r="S69" s="114"/>
      <c r="T69" s="114"/>
      <c r="U69" s="114"/>
    </row>
    <row r="70" spans="1:21" ht="10.5" customHeight="1"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</row>
  </sheetData>
  <printOptions horizontalCentered="1"/>
  <pageMargins left="0" right="0" top="0.4" bottom="0" header="0" footer="0"/>
  <pageSetup scale="78" orientation="landscape" r:id="rId1"/>
  <headerFooter alignWithMargins="0"/>
  <ignoredErrors>
    <ignoredError sqref="D57 H57 D36 H36 J36 J57" formula="1"/>
    <ignoredError sqref="U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2013 Calculation MFS Std Ded</vt:lpstr>
      <vt:lpstr>' 2013 Calculation MFS Std Ded'!Print_Area</vt:lpstr>
    </vt:vector>
  </TitlesOfParts>
  <Company>NC Department of Revenue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2015-11-20T21:43:39Z</cp:lastPrinted>
  <dcterms:created xsi:type="dcterms:W3CDTF">2005-06-27T11:45:55Z</dcterms:created>
  <dcterms:modified xsi:type="dcterms:W3CDTF">2015-11-20T21:44:35Z</dcterms:modified>
</cp:coreProperties>
</file>