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MFS Return" sheetId="1" r:id="rId1"/>
  </sheets>
  <definedNames>
    <definedName name="_xlnm.Print_Area" localSheetId="0">' 2013 Calculation MFS Return'!$A$1:$S$69</definedName>
  </definedNames>
  <calcPr calcId="125725" calcOnSave="0"/>
</workbook>
</file>

<file path=xl/calcChain.xml><?xml version="1.0" encoding="utf-8"?>
<calcChain xmlns="http://schemas.openxmlformats.org/spreadsheetml/2006/main">
  <c r="D14" i="1"/>
  <c r="D13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56" l="1"/>
  <c r="R56" l="1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K57" l="1"/>
  <c r="I36" l="1"/>
  <c r="G36"/>
  <c r="G57"/>
  <c r="I57"/>
  <c r="K36"/>
  <c r="L57"/>
  <c r="O57"/>
  <c r="N57"/>
  <c r="J57"/>
  <c r="H57"/>
  <c r="M57"/>
  <c r="Q36"/>
  <c r="S36" s="1"/>
  <c r="O36"/>
  <c r="N36"/>
  <c r="M36"/>
  <c r="L36"/>
  <c r="J36"/>
  <c r="H36"/>
  <c r="E57"/>
  <c r="F36"/>
  <c r="C57"/>
  <c r="D57" s="1"/>
  <c r="C36"/>
  <c r="D36" s="1"/>
  <c r="B36"/>
  <c r="Q57"/>
  <c r="F57"/>
  <c r="E36"/>
  <c r="B57"/>
  <c r="P36"/>
  <c r="P57"/>
  <c r="S57" l="1"/>
  <c r="R57"/>
  <c r="R36"/>
</calcChain>
</file>

<file path=xl/sharedStrings.xml><?xml version="1.0" encoding="utf-8"?>
<sst xmlns="http://schemas.openxmlformats.org/spreadsheetml/2006/main" count="157" uniqueCount="124">
  <si>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</si>
  <si>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</si>
  <si>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</si>
  <si>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</si>
  <si>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</si>
  <si>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</si>
  <si>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</si>
  <si>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</si>
  <si>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</si>
  <si>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</si>
  <si>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</si>
  <si>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</si>
  <si>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</si>
  <si>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</si>
  <si>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</si>
  <si>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</si>
  <si>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</si>
  <si>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</si>
  <si>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</si>
  <si>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</si>
  <si>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</si>
  <si>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</si>
  <si>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</si>
  <si>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</si>
  <si>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</si>
  <si>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</si>
  <si>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</si>
  <si>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</si>
  <si>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</si>
  <si>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</si>
  <si>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</si>
  <si>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</si>
  <si>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</si>
  <si>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</si>
  <si>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</si>
  <si>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</si>
  <si>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</si>
  <si>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</si>
  <si>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</si>
  <si>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</si>
  <si>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</si>
  <si>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</si>
  <si>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</si>
  <si>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</si>
  <si>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</si>
  <si>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</si>
  <si>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</si>
  <si>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</si>
  <si>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</si>
  <si>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</si>
  <si>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</si>
  <si>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</si>
  <si>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</si>
  <si>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</si>
  <si>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</si>
  <si>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</si>
  <si>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</si>
  <si>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</si>
  <si>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</si>
  <si>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</si>
  <si>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</si>
  <si>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</si>
  <si>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</si>
  <si>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</si>
  <si>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</si>
  <si>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</si>
  <si>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</si>
  <si>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</si>
  <si>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</si>
  <si>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>Exemp-</t>
  </si>
  <si>
    <t>tions</t>
  </si>
  <si>
    <t>Claimed</t>
  </si>
  <si>
    <t xml:space="preserve">   Standard Deduction</t>
  </si>
  <si>
    <t>Amount</t>
  </si>
  <si>
    <t xml:space="preserve">                Deductions Claimed Pursuant to</t>
  </si>
  <si>
    <t xml:space="preserve">  Itemized  Deductions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</si>
  <si>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</si>
  <si>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</si>
  <si>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</si>
  <si>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</si>
  <si>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</si>
  <si>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</si>
  <si>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</si>
  <si>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</si>
  <si>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</si>
  <si>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</si>
  <si>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</si>
  <si>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 xml:space="preserve"> **Tax credits taken=value of nonrefundable credits plus the portion of refundable credits (NC-EITC) used to reduce tax liability.    </t>
  </si>
  <si>
    <t xml:space="preserve">   *Effective tax rate for FAGI basis=Net Tax as a % of Federal Adjusted Gross Income </t>
  </si>
  <si>
    <t>[$3,000]</t>
  </si>
  <si>
    <t>AGI</t>
  </si>
  <si>
    <t xml:space="preserve">Federal 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</si>
  <si>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Type+:</t>
    </r>
  </si>
  <si>
    <t xml:space="preserve">    Claiming itemized deductions on the federal return is a prerequisite for claiming itemized deductions on the NC D-400 return.  NC does not allow a deduction for state and local taxes and foreign income taxes. </t>
  </si>
  <si>
    <t xml:space="preserve">            Modifications</t>
  </si>
  <si>
    <t xml:space="preserve"> Computed NC Taxable Income</t>
  </si>
  <si>
    <t xml:space="preserve">                     to</t>
  </si>
  <si>
    <t xml:space="preserve">   [includes returns with deficit]</t>
  </si>
  <si>
    <t>Net</t>
  </si>
  <si>
    <t xml:space="preserve">                Federal</t>
  </si>
  <si>
    <t xml:space="preserve">                        AGI:</t>
  </si>
  <si>
    <t>Effec-</t>
  </si>
  <si>
    <t>Federal</t>
  </si>
  <si>
    <t>tive</t>
  </si>
  <si>
    <t xml:space="preserve">             A.  BY SIZE OF NC TAXABLE INCOME</t>
  </si>
  <si>
    <t>[MFS]</t>
  </si>
  <si>
    <t xml:space="preserve">                                                                                           MARRIED FILING SEPARATELY</t>
  </si>
  <si>
    <t>Gross</t>
  </si>
  <si>
    <t xml:space="preserve">Net Tax </t>
  </si>
  <si>
    <t>Returns]</t>
  </si>
  <si>
    <t>[All MFS</t>
  </si>
  <si>
    <t xml:space="preserve">   *Effective tax rate for NCTI basis=Net Tax as a % of Computed NC Net Taxable Income [after residency proration] for returns with positive taxable income</t>
  </si>
  <si>
    <t>++In calculating NC taxable income, a taxpayer may deduct an exemption amount for each personal exemption allowed under section 151 of the Code for the tax year as follows:</t>
  </si>
  <si>
    <t xml:space="preserve">    MFS filing status with FAGI&lt;=$50,000: $2,500; MFS filing status with FAGI&gt;$50,000: $2,000.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</si>
  <si>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claimed under the Code.</t>
    </r>
  </si>
  <si>
    <t>NCTI Level</t>
  </si>
  <si>
    <t>FAGI Level</t>
  </si>
  <si>
    <t>Income Level</t>
  </si>
  <si>
    <t xml:space="preserve">     Additional standard deduction allowance of $600 per taxpayer for the aged or blind.] </t>
  </si>
  <si>
    <t xml:space="preserve">     [Special rules apply for married taxpayers filing separate returns: a taxpayer may not deduct the standard deduction amount if the taxpayer's spouse claims itemized deductions for State purposes. </t>
  </si>
  <si>
    <t>TABLE 5.   TAX YEAR 2013 INDIVIDUAL INCOME TAX CALCULATION BY INCOME LEVEL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</si>
  <si>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</si>
  <si>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</si>
  <si>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$29,583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</si>
</sst>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_);_(* \(#,##0\);_(* &quot;-&quot;??_);_(@_)"/>
  </numFmts>
  <fonts count="7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2" fillId="0" borderId="0"/>
  </cellStyleXfs>
  <cellXfs count="9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3" fontId="1" fillId="2" borderId="2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/>
    <xf numFmtId="4" fontId="4" fillId="3" borderId="0" xfId="0" applyNumberFormat="1" applyFont="1" applyFill="1" applyBorder="1"/>
    <xf numFmtId="10" fontId="4" fillId="2" borderId="0" xfId="0" applyNumberFormat="1" applyFont="1" applyFill="1" applyBorder="1" applyAlignment="1">
      <alignment horizontal="right"/>
    </xf>
    <xf numFmtId="37" fontId="4" fillId="2" borderId="0" xfId="0" applyNumberFormat="1" applyFont="1" applyFill="1" applyBorder="1"/>
    <xf numFmtId="0" fontId="5" fillId="2" borderId="0" xfId="0" applyFont="1" applyFill="1"/>
    <xf numFmtId="0" fontId="4" fillId="2" borderId="0" xfId="0" applyFont="1" applyFill="1"/>
    <xf numFmtId="0" fontId="4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2"/>
  <sheetViews>
    <sheetView tabSelected="1" zoomScaleNormal="100" workbookViewId="0">
      <selection activeCell="A70" sqref="A70:R70"/>
    </sheetView>
  </sheetViews>
  <sheetFormatPr defaultRowHeight="10.5" customHeight="1"/>
  <cols>
    <col min="1" max="1" width="12.7109375" style="11" customWidth="1"/>
    <col min="2" max="2" width="6.42578125" style="11" customWidth="1"/>
    <col min="3" max="3" width="10.7109375" style="11" customWidth="1"/>
    <col min="4" max="4" width="7.285156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9.7109375" style="11" customWidth="1"/>
    <col min="9" max="9" width="6.42578125" style="11" customWidth="1"/>
    <col min="10" max="10" width="9.7109375" style="11" customWidth="1"/>
    <col min="11" max="11" width="6.42578125" style="11" customWidth="1"/>
    <col min="12" max="12" width="9.7109375" style="11" customWidth="1"/>
    <col min="13" max="14" width="10.7109375" style="11" customWidth="1"/>
    <col min="15" max="15" width="10" style="11" customWidth="1"/>
    <col min="16" max="16" width="7.85546875" style="11" customWidth="1"/>
    <col min="17" max="17" width="9.7109375" style="11" customWidth="1"/>
    <col min="18" max="18" width="7" style="11" customWidth="1"/>
    <col min="19" max="19" width="5.85546875" style="11" customWidth="1"/>
    <col min="20" max="16384" width="9.140625" style="11"/>
  </cols>
  <sheetData>
    <row r="1" spans="1:19" ht="10.5" customHeight="1">
      <c r="A1" s="41" t="s">
        <v>120</v>
      </c>
      <c r="B1" s="27"/>
      <c r="C1" s="27"/>
      <c r="D1" s="27"/>
      <c r="E1" s="27"/>
      <c r="F1" s="28"/>
      <c r="G1" s="28"/>
      <c r="H1" s="27"/>
      <c r="I1" s="27"/>
      <c r="J1" s="27"/>
      <c r="K1" s="27"/>
      <c r="L1" s="27"/>
      <c r="M1" s="28"/>
      <c r="N1" s="28"/>
      <c r="O1" s="28"/>
      <c r="P1" s="28"/>
      <c r="Q1" s="3"/>
      <c r="R1" s="3"/>
      <c r="S1" s="3"/>
    </row>
    <row r="2" spans="1:19" ht="10.5" customHeight="1">
      <c r="A2" s="41"/>
      <c r="B2" s="27"/>
      <c r="C2" s="27"/>
      <c r="D2" s="27"/>
      <c r="E2" s="27"/>
      <c r="F2" s="28"/>
      <c r="G2" s="28"/>
      <c r="H2" s="27"/>
      <c r="I2" s="27"/>
      <c r="J2" s="27"/>
      <c r="K2" s="27"/>
      <c r="L2" s="27"/>
      <c r="M2" s="28"/>
      <c r="N2" s="28"/>
      <c r="O2" s="28"/>
      <c r="P2" s="28"/>
      <c r="Q2" s="3"/>
      <c r="R2" s="3"/>
      <c r="S2" s="3"/>
    </row>
    <row r="3" spans="1:19" ht="11.25" customHeight="1" thickBot="1">
      <c r="D3" s="43"/>
      <c r="E3" s="1" t="s">
        <v>106</v>
      </c>
      <c r="F3" s="5"/>
      <c r="G3" s="5"/>
      <c r="H3" s="1"/>
      <c r="I3" s="9"/>
      <c r="J3" s="9"/>
      <c r="K3" s="9"/>
      <c r="L3" s="1"/>
      <c r="M3" s="43"/>
      <c r="N3" s="43"/>
      <c r="O3" s="9"/>
      <c r="P3" s="4"/>
      <c r="Q3" s="2"/>
      <c r="R3" s="2"/>
      <c r="S3" s="2"/>
    </row>
    <row r="4" spans="1:19" ht="10.5" customHeight="1">
      <c r="A4" s="78"/>
      <c r="B4" s="15"/>
      <c r="C4" s="56"/>
      <c r="D4" s="76"/>
      <c r="E4" s="55" t="s">
        <v>94</v>
      </c>
      <c r="F4" s="56"/>
      <c r="G4" s="62" t="s">
        <v>74</v>
      </c>
      <c r="H4" s="62"/>
      <c r="I4" s="62"/>
      <c r="J4" s="56"/>
      <c r="K4" s="62" t="s">
        <v>77</v>
      </c>
      <c r="L4" s="56"/>
      <c r="M4" s="55" t="s">
        <v>95</v>
      </c>
      <c r="N4" s="56"/>
      <c r="O4" s="14"/>
      <c r="P4" s="14"/>
      <c r="Q4" s="16"/>
      <c r="R4" s="15" t="s">
        <v>80</v>
      </c>
      <c r="S4" s="42"/>
    </row>
    <row r="5" spans="1:19" ht="10.5" customHeight="1">
      <c r="A5" s="2"/>
      <c r="B5" s="17"/>
      <c r="C5" s="71" t="s">
        <v>91</v>
      </c>
      <c r="D5" s="6"/>
      <c r="E5" s="80" t="s">
        <v>96</v>
      </c>
      <c r="F5" s="71"/>
      <c r="G5" s="10"/>
      <c r="H5" s="70" t="s">
        <v>92</v>
      </c>
      <c r="I5" s="70"/>
      <c r="J5" s="71"/>
      <c r="K5" s="70" t="s">
        <v>78</v>
      </c>
      <c r="L5" s="71"/>
      <c r="M5" s="57" t="s">
        <v>97</v>
      </c>
      <c r="N5" s="58"/>
      <c r="O5" s="7"/>
      <c r="P5" s="7"/>
      <c r="Q5" s="18" t="s">
        <v>98</v>
      </c>
      <c r="R5" s="17" t="s">
        <v>81</v>
      </c>
      <c r="S5" s="31"/>
    </row>
    <row r="6" spans="1:19" ht="10.5" customHeight="1">
      <c r="A6" s="2"/>
      <c r="B6" s="17"/>
      <c r="C6" s="71" t="s">
        <v>90</v>
      </c>
      <c r="D6" s="6" t="s">
        <v>80</v>
      </c>
      <c r="E6" s="80" t="s">
        <v>99</v>
      </c>
      <c r="F6" s="71"/>
      <c r="G6" s="74" t="s">
        <v>72</v>
      </c>
      <c r="H6" s="59"/>
      <c r="I6" s="74" t="s">
        <v>75</v>
      </c>
      <c r="J6" s="72"/>
      <c r="K6" s="59"/>
      <c r="L6" s="63"/>
      <c r="M6" s="6"/>
      <c r="N6" s="6"/>
      <c r="O6" s="7"/>
      <c r="P6" s="19"/>
      <c r="Q6" s="18" t="s">
        <v>6</v>
      </c>
      <c r="R6" s="17" t="s">
        <v>108</v>
      </c>
      <c r="S6" s="6"/>
    </row>
    <row r="7" spans="1:19" ht="10.5" customHeight="1">
      <c r="A7" s="2"/>
      <c r="B7" s="17" t="s">
        <v>26</v>
      </c>
      <c r="C7" s="71" t="s">
        <v>17</v>
      </c>
      <c r="D7" s="6" t="s">
        <v>81</v>
      </c>
      <c r="E7" s="6" t="s">
        <v>100</v>
      </c>
      <c r="F7" s="71"/>
      <c r="G7" s="63"/>
      <c r="H7" s="59"/>
      <c r="I7" s="63"/>
      <c r="J7" s="63"/>
      <c r="K7" s="6" t="s">
        <v>26</v>
      </c>
      <c r="L7" s="17"/>
      <c r="M7" s="20"/>
      <c r="N7" s="7"/>
      <c r="O7" s="7" t="s">
        <v>9</v>
      </c>
      <c r="P7" s="7"/>
      <c r="Q7" s="18" t="s">
        <v>82</v>
      </c>
      <c r="R7" s="17" t="s">
        <v>11</v>
      </c>
      <c r="S7" s="19" t="s">
        <v>101</v>
      </c>
    </row>
    <row r="8" spans="1:19" ht="10.5" customHeight="1">
      <c r="A8" s="2"/>
      <c r="B8" s="17" t="s">
        <v>27</v>
      </c>
      <c r="C8" s="71" t="s">
        <v>18</v>
      </c>
      <c r="D8" s="6" t="s">
        <v>102</v>
      </c>
      <c r="E8" s="81"/>
      <c r="F8" s="77"/>
      <c r="G8" s="6" t="s">
        <v>26</v>
      </c>
      <c r="H8" s="17" t="s">
        <v>76</v>
      </c>
      <c r="I8" s="6" t="s">
        <v>26</v>
      </c>
      <c r="J8" s="6"/>
      <c r="K8" s="6" t="s">
        <v>27</v>
      </c>
      <c r="L8" s="22"/>
      <c r="M8" s="6" t="s">
        <v>19</v>
      </c>
      <c r="N8" s="6" t="s">
        <v>20</v>
      </c>
      <c r="O8" s="7" t="s">
        <v>107</v>
      </c>
      <c r="P8" s="19" t="s">
        <v>7</v>
      </c>
      <c r="Q8" s="18" t="s">
        <v>83</v>
      </c>
      <c r="R8" s="17" t="s">
        <v>13</v>
      </c>
      <c r="S8" s="19" t="s">
        <v>103</v>
      </c>
    </row>
    <row r="9" spans="1:19" ht="10.5" customHeight="1">
      <c r="A9" s="2"/>
      <c r="B9" s="17" t="s">
        <v>29</v>
      </c>
      <c r="C9" s="71" t="s">
        <v>21</v>
      </c>
      <c r="D9" s="10" t="s">
        <v>90</v>
      </c>
      <c r="E9" s="6"/>
      <c r="F9" s="82"/>
      <c r="G9" s="21" t="s">
        <v>27</v>
      </c>
      <c r="H9" s="75" t="s">
        <v>73</v>
      </c>
      <c r="I9" s="22" t="s">
        <v>27</v>
      </c>
      <c r="J9" s="6" t="s">
        <v>76</v>
      </c>
      <c r="K9" s="6" t="s">
        <v>69</v>
      </c>
      <c r="L9" s="17" t="s">
        <v>28</v>
      </c>
      <c r="M9" s="20" t="s">
        <v>22</v>
      </c>
      <c r="N9" s="7" t="s">
        <v>22</v>
      </c>
      <c r="O9" s="7" t="s">
        <v>30</v>
      </c>
      <c r="P9" s="7" t="s">
        <v>10</v>
      </c>
      <c r="Q9" s="18" t="s">
        <v>84</v>
      </c>
      <c r="R9" s="17" t="s">
        <v>110</v>
      </c>
      <c r="S9" s="19" t="s">
        <v>6</v>
      </c>
    </row>
    <row r="10" spans="1:19" ht="10.5" customHeight="1">
      <c r="A10" s="2"/>
      <c r="B10" s="17" t="s">
        <v>86</v>
      </c>
      <c r="C10" s="71" t="s">
        <v>23</v>
      </c>
      <c r="D10" s="10" t="s">
        <v>79</v>
      </c>
      <c r="E10" s="75" t="s">
        <v>12</v>
      </c>
      <c r="F10" s="22" t="s">
        <v>2</v>
      </c>
      <c r="G10" s="10" t="s">
        <v>29</v>
      </c>
      <c r="H10" s="75" t="s">
        <v>89</v>
      </c>
      <c r="I10" s="17" t="s">
        <v>29</v>
      </c>
      <c r="J10" s="75" t="s">
        <v>73</v>
      </c>
      <c r="K10" s="75" t="s">
        <v>70</v>
      </c>
      <c r="L10" s="22" t="s">
        <v>73</v>
      </c>
      <c r="M10" s="6" t="s">
        <v>24</v>
      </c>
      <c r="N10" s="6" t="s">
        <v>24</v>
      </c>
      <c r="O10" s="7" t="s">
        <v>82</v>
      </c>
      <c r="P10" s="7" t="s">
        <v>25</v>
      </c>
      <c r="Q10" s="18" t="s">
        <v>85</v>
      </c>
      <c r="R10" s="17" t="s">
        <v>109</v>
      </c>
      <c r="S10" s="19" t="s">
        <v>8</v>
      </c>
    </row>
    <row r="11" spans="1:19" ht="10.5" customHeight="1" thickBot="1">
      <c r="A11" s="83" t="s">
        <v>117</v>
      </c>
      <c r="B11" s="24" t="s">
        <v>105</v>
      </c>
      <c r="C11" s="71" t="s">
        <v>3</v>
      </c>
      <c r="D11" s="10" t="s">
        <v>3</v>
      </c>
      <c r="E11" s="6" t="s">
        <v>3</v>
      </c>
      <c r="F11" s="17" t="s">
        <v>3</v>
      </c>
      <c r="G11" s="24" t="s">
        <v>86</v>
      </c>
      <c r="H11" s="23" t="s">
        <v>3</v>
      </c>
      <c r="I11" s="24" t="s">
        <v>86</v>
      </c>
      <c r="J11" s="73" t="s">
        <v>3</v>
      </c>
      <c r="K11" s="6" t="s">
        <v>71</v>
      </c>
      <c r="L11" s="17" t="s">
        <v>3</v>
      </c>
      <c r="M11" s="23" t="s">
        <v>3</v>
      </c>
      <c r="N11" s="25" t="s">
        <v>3</v>
      </c>
      <c r="O11" s="25" t="s">
        <v>3</v>
      </c>
      <c r="P11" s="7" t="s">
        <v>3</v>
      </c>
      <c r="Q11" s="18" t="s">
        <v>3</v>
      </c>
      <c r="R11" s="18" t="s">
        <v>3</v>
      </c>
      <c r="S11" s="18" t="s">
        <v>14</v>
      </c>
    </row>
    <row r="12" spans="1:19" ht="11.25" customHeight="1" thickBot="1">
      <c r="A12" s="44" t="s">
        <v>115</v>
      </c>
      <c r="B12" s="44"/>
      <c r="C12" s="51"/>
      <c r="D12" s="51"/>
      <c r="E12" s="44"/>
      <c r="F12" s="45"/>
      <c r="G12" s="45"/>
      <c r="H12" s="46" t="s">
        <v>104</v>
      </c>
      <c r="I12" s="46"/>
      <c r="J12" s="46"/>
      <c r="K12" s="45"/>
      <c r="L12" s="45"/>
      <c r="M12" s="47"/>
      <c r="N12" s="48"/>
      <c r="O12" s="49"/>
      <c r="P12" s="47"/>
      <c r="Q12" s="47"/>
      <c r="R12" s="45"/>
      <c r="S12" s="47"/>
    </row>
    <row r="13" spans="1:19" ht="10.5" customHeight="1">
      <c r="A13" s="2" t="s">
        <v>0</v>
      </c>
      <c r="B13" s="35">
        <v>18997</v>
      </c>
      <c r="C13" s="35">
        <v>1274266872</v>
      </c>
      <c r="D13" s="35">
        <f>C13/B13</f>
        <v>67077.268621361261</v>
      </c>
      <c r="E13" s="35">
        <v>559528120</v>
      </c>
      <c r="F13" s="35">
        <v>248484391.79000002</v>
      </c>
      <c r="G13" s="35">
        <v>7452</v>
      </c>
      <c r="H13" s="35">
        <v>22494944</v>
      </c>
      <c r="I13" s="35">
        <v>11545</v>
      </c>
      <c r="J13" s="35">
        <v>315707411</v>
      </c>
      <c r="K13" s="35">
        <v>23980</v>
      </c>
      <c r="L13" s="35">
        <v>57060358</v>
      </c>
      <c r="M13" s="35">
        <v>1190047887.21</v>
      </c>
      <c r="N13" s="61">
        <v>-159985766</v>
      </c>
      <c r="O13" s="13">
        <v>0</v>
      </c>
      <c r="P13" s="64">
        <v>0</v>
      </c>
      <c r="Q13" s="64">
        <v>0</v>
      </c>
      <c r="R13" s="37">
        <v>0</v>
      </c>
      <c r="S13" s="37">
        <v>0</v>
      </c>
    </row>
    <row r="14" spans="1:19" ht="10.5" customHeight="1">
      <c r="A14" s="2" t="s">
        <v>51</v>
      </c>
      <c r="B14" s="65">
        <v>4133</v>
      </c>
      <c r="C14" s="65">
        <v>250828792</v>
      </c>
      <c r="D14" s="54">
        <f>C14/B14</f>
        <v>60689.279458020806</v>
      </c>
      <c r="E14" s="65">
        <v>7329052</v>
      </c>
      <c r="F14" s="65">
        <v>18989728.449999999</v>
      </c>
      <c r="G14" s="54">
        <v>2094</v>
      </c>
      <c r="H14" s="65">
        <v>6367951</v>
      </c>
      <c r="I14" s="54">
        <v>2039</v>
      </c>
      <c r="J14" s="65">
        <v>44548636</v>
      </c>
      <c r="K14" s="54">
        <v>5445</v>
      </c>
      <c r="L14" s="65">
        <v>13222127</v>
      </c>
      <c r="M14" s="65">
        <v>175029401.55000001</v>
      </c>
      <c r="N14" s="65">
        <v>3919587</v>
      </c>
      <c r="O14" s="66">
        <v>235365</v>
      </c>
      <c r="P14" s="65">
        <v>37906</v>
      </c>
      <c r="Q14" s="65">
        <v>197459</v>
      </c>
      <c r="R14" s="30">
        <f t="shared" ref="R14:R35" si="0">Q14/B14</f>
        <v>47.776191628357125</v>
      </c>
      <c r="S14" s="29">
        <f t="shared" ref="S14:S35" si="1">Q14/N14</f>
        <v>5.0377501507174099E-2</v>
      </c>
    </row>
    <row r="15" spans="1:19" ht="10.5" customHeight="1">
      <c r="A15" s="2" t="s">
        <v>50</v>
      </c>
      <c r="B15" s="65">
        <v>3407</v>
      </c>
      <c r="C15" s="65">
        <v>183773310</v>
      </c>
      <c r="D15" s="54">
        <f t="shared" ref="D15:D36" si="2">C15/B15</f>
        <v>53939.920751394187</v>
      </c>
      <c r="E15" s="65">
        <v>1359738</v>
      </c>
      <c r="F15" s="65">
        <v>15509929</v>
      </c>
      <c r="G15" s="54">
        <v>1806</v>
      </c>
      <c r="H15" s="65">
        <v>5534535</v>
      </c>
      <c r="I15" s="54">
        <v>1601</v>
      </c>
      <c r="J15" s="65">
        <v>24136533</v>
      </c>
      <c r="K15" s="54">
        <v>4491</v>
      </c>
      <c r="L15" s="65">
        <v>10929490</v>
      </c>
      <c r="M15" s="65">
        <v>129022561</v>
      </c>
      <c r="N15" s="65">
        <v>10277967</v>
      </c>
      <c r="O15" s="66">
        <v>617636</v>
      </c>
      <c r="P15" s="65">
        <v>84108</v>
      </c>
      <c r="Q15" s="65">
        <v>533528</v>
      </c>
      <c r="R15" s="30">
        <f t="shared" si="0"/>
        <v>156.59759319049016</v>
      </c>
      <c r="S15" s="29">
        <f t="shared" si="1"/>
        <v>5.1909876729512749E-2</v>
      </c>
    </row>
    <row r="16" spans="1:19" ht="10.5" customHeight="1">
      <c r="A16" s="2" t="s">
        <v>49</v>
      </c>
      <c r="B16" s="65">
        <v>3348</v>
      </c>
      <c r="C16" s="65">
        <v>158163110</v>
      </c>
      <c r="D16" s="54">
        <f t="shared" si="2"/>
        <v>47241.072281959379</v>
      </c>
      <c r="E16" s="65">
        <v>19470452</v>
      </c>
      <c r="F16" s="65">
        <v>14079586</v>
      </c>
      <c r="G16" s="54">
        <v>1858</v>
      </c>
      <c r="H16" s="65">
        <v>5645143</v>
      </c>
      <c r="I16" s="54">
        <v>1490</v>
      </c>
      <c r="J16" s="65">
        <v>41040155</v>
      </c>
      <c r="K16" s="54">
        <v>4367</v>
      </c>
      <c r="L16" s="65">
        <v>10724500</v>
      </c>
      <c r="M16" s="65">
        <v>106144178</v>
      </c>
      <c r="N16" s="65">
        <v>16744925</v>
      </c>
      <c r="O16" s="66">
        <v>1006518</v>
      </c>
      <c r="P16" s="65">
        <v>98164</v>
      </c>
      <c r="Q16" s="65">
        <v>908354</v>
      </c>
      <c r="R16" s="30">
        <f t="shared" si="0"/>
        <v>271.31242532855435</v>
      </c>
      <c r="S16" s="29">
        <f t="shared" si="1"/>
        <v>5.4246525439797431E-2</v>
      </c>
    </row>
    <row r="17" spans="1:19" ht="10.5" customHeight="1">
      <c r="A17" s="2" t="s">
        <v>48</v>
      </c>
      <c r="B17" s="65">
        <v>6423</v>
      </c>
      <c r="C17" s="65">
        <v>379903812</v>
      </c>
      <c r="D17" s="54">
        <f t="shared" si="2"/>
        <v>59147.409621672115</v>
      </c>
      <c r="E17" s="65">
        <v>2546447</v>
      </c>
      <c r="F17" s="65">
        <v>23346836</v>
      </c>
      <c r="G17" s="54">
        <v>3686</v>
      </c>
      <c r="H17" s="65">
        <v>11207942</v>
      </c>
      <c r="I17" s="54">
        <v>2737</v>
      </c>
      <c r="J17" s="65">
        <v>85066875</v>
      </c>
      <c r="K17" s="54">
        <v>8757</v>
      </c>
      <c r="L17" s="65">
        <v>21544655</v>
      </c>
      <c r="M17" s="65">
        <v>241283951</v>
      </c>
      <c r="N17" s="65">
        <v>51469820</v>
      </c>
      <c r="O17" s="66">
        <v>3091659</v>
      </c>
      <c r="P17" s="65">
        <v>233341</v>
      </c>
      <c r="Q17" s="65">
        <v>2858318</v>
      </c>
      <c r="R17" s="30">
        <f t="shared" si="0"/>
        <v>445.01292231044681</v>
      </c>
      <c r="S17" s="29">
        <f t="shared" si="1"/>
        <v>5.553386431116332E-2</v>
      </c>
    </row>
    <row r="18" spans="1:19" ht="10.5" customHeight="1">
      <c r="A18" s="2" t="s">
        <v>47</v>
      </c>
      <c r="B18" s="65">
        <v>1015</v>
      </c>
      <c r="C18" s="65">
        <v>52338361</v>
      </c>
      <c r="D18" s="54">
        <f t="shared" si="2"/>
        <v>51564.887684729067</v>
      </c>
      <c r="E18" s="65">
        <v>146394</v>
      </c>
      <c r="F18" s="65">
        <v>2975091</v>
      </c>
      <c r="G18" s="54">
        <v>558</v>
      </c>
      <c r="H18" s="65">
        <v>1683500</v>
      </c>
      <c r="I18" s="54">
        <v>457</v>
      </c>
      <c r="J18" s="65">
        <v>7422900</v>
      </c>
      <c r="K18" s="54">
        <v>1402</v>
      </c>
      <c r="L18" s="65">
        <v>3420000</v>
      </c>
      <c r="M18" s="65">
        <v>36983264</v>
      </c>
      <c r="N18" s="65">
        <v>10471131</v>
      </c>
      <c r="O18" s="66">
        <v>628856</v>
      </c>
      <c r="P18" s="65">
        <v>39231</v>
      </c>
      <c r="Q18" s="65">
        <v>589625</v>
      </c>
      <c r="R18" s="30">
        <f t="shared" si="0"/>
        <v>580.9113300492611</v>
      </c>
      <c r="S18" s="29">
        <f t="shared" si="1"/>
        <v>5.6309581075816927E-2</v>
      </c>
    </row>
    <row r="19" spans="1:19" ht="10.5" customHeight="1">
      <c r="A19" s="2" t="s">
        <v>46</v>
      </c>
      <c r="B19" s="65">
        <v>3406</v>
      </c>
      <c r="C19" s="65">
        <v>126009932</v>
      </c>
      <c r="D19" s="54">
        <f t="shared" si="2"/>
        <v>36996.456840869054</v>
      </c>
      <c r="E19" s="65">
        <v>3081261</v>
      </c>
      <c r="F19" s="65">
        <v>10797182</v>
      </c>
      <c r="G19" s="54">
        <v>2010</v>
      </c>
      <c r="H19" s="65">
        <v>6098298</v>
      </c>
      <c r="I19" s="54">
        <v>1396</v>
      </c>
      <c r="J19" s="65">
        <v>13861405</v>
      </c>
      <c r="K19" s="54">
        <v>4638</v>
      </c>
      <c r="L19" s="65">
        <v>11418950</v>
      </c>
      <c r="M19" s="65">
        <v>86915358</v>
      </c>
      <c r="N19" s="65">
        <v>39831980</v>
      </c>
      <c r="O19" s="66">
        <v>2427345</v>
      </c>
      <c r="P19" s="65">
        <v>151315</v>
      </c>
      <c r="Q19" s="65">
        <v>2276030</v>
      </c>
      <c r="R19" s="30">
        <f t="shared" si="0"/>
        <v>668.24133881385785</v>
      </c>
      <c r="S19" s="29">
        <f t="shared" si="1"/>
        <v>5.7140769803559852E-2</v>
      </c>
    </row>
    <row r="20" spans="1:19" ht="10.5" customHeight="1">
      <c r="A20" s="2" t="s">
        <v>45</v>
      </c>
      <c r="B20" s="65">
        <v>3886</v>
      </c>
      <c r="C20" s="65">
        <v>156242952</v>
      </c>
      <c r="D20" s="54">
        <f t="shared" si="2"/>
        <v>40206.626865671642</v>
      </c>
      <c r="E20" s="65">
        <v>12144657</v>
      </c>
      <c r="F20" s="65">
        <v>11070391</v>
      </c>
      <c r="G20" s="54">
        <v>2286</v>
      </c>
      <c r="H20" s="65">
        <v>6895575</v>
      </c>
      <c r="I20" s="54">
        <v>1600</v>
      </c>
      <c r="J20" s="65">
        <v>17204358</v>
      </c>
      <c r="K20" s="54">
        <v>5333</v>
      </c>
      <c r="L20" s="65">
        <v>13193255</v>
      </c>
      <c r="M20" s="65">
        <v>120024030</v>
      </c>
      <c r="N20" s="65">
        <v>53954495</v>
      </c>
      <c r="O20" s="66">
        <v>3365069</v>
      </c>
      <c r="P20" s="65">
        <v>181018</v>
      </c>
      <c r="Q20" s="65">
        <v>3184051</v>
      </c>
      <c r="R20" s="30">
        <f t="shared" si="0"/>
        <v>819.36464230571278</v>
      </c>
      <c r="S20" s="29">
        <f t="shared" si="1"/>
        <v>5.9013637325305332E-2</v>
      </c>
    </row>
    <row r="21" spans="1:19" ht="10.5" customHeight="1">
      <c r="A21" s="2" t="s">
        <v>44</v>
      </c>
      <c r="B21" s="65">
        <v>3598</v>
      </c>
      <c r="C21" s="65">
        <v>203509840</v>
      </c>
      <c r="D21" s="54">
        <f t="shared" si="2"/>
        <v>56561.934408004447</v>
      </c>
      <c r="E21" s="65">
        <v>75097969</v>
      </c>
      <c r="F21" s="65">
        <v>76028383</v>
      </c>
      <c r="G21" s="54">
        <v>2072</v>
      </c>
      <c r="H21" s="65">
        <v>6283650</v>
      </c>
      <c r="I21" s="54">
        <v>1526</v>
      </c>
      <c r="J21" s="65">
        <v>14568497</v>
      </c>
      <c r="K21" s="54">
        <v>5037</v>
      </c>
      <c r="L21" s="65">
        <v>12485567</v>
      </c>
      <c r="M21" s="65">
        <v>169241712</v>
      </c>
      <c r="N21" s="65">
        <v>57529658</v>
      </c>
      <c r="O21" s="66">
        <v>3645908</v>
      </c>
      <c r="P21" s="65">
        <v>185092</v>
      </c>
      <c r="Q21" s="65">
        <v>3460816</v>
      </c>
      <c r="R21" s="30">
        <f t="shared" si="0"/>
        <v>961.87215119510836</v>
      </c>
      <c r="S21" s="29">
        <f t="shared" si="1"/>
        <v>6.015707585120704E-2</v>
      </c>
    </row>
    <row r="22" spans="1:19" ht="10.5" customHeight="1">
      <c r="A22" s="2" t="s">
        <v>43</v>
      </c>
      <c r="B22" s="65">
        <v>5107</v>
      </c>
      <c r="C22" s="65">
        <v>191044788.82999998</v>
      </c>
      <c r="D22" s="54">
        <f t="shared" si="2"/>
        <v>37408.417628744857</v>
      </c>
      <c r="E22" s="65">
        <v>1610675</v>
      </c>
      <c r="F22" s="65">
        <v>13536550.800000001</v>
      </c>
      <c r="G22" s="54">
        <v>2853</v>
      </c>
      <c r="H22" s="65">
        <v>8622227</v>
      </c>
      <c r="I22" s="54">
        <v>2254</v>
      </c>
      <c r="J22" s="65">
        <v>19934370</v>
      </c>
      <c r="K22" s="54">
        <v>7185</v>
      </c>
      <c r="L22" s="65">
        <v>17678500</v>
      </c>
      <c r="M22" s="65">
        <v>132883816.03</v>
      </c>
      <c r="N22" s="65">
        <v>94536686</v>
      </c>
      <c r="O22" s="66">
        <v>6076417</v>
      </c>
      <c r="P22" s="65">
        <v>268002</v>
      </c>
      <c r="Q22" s="65">
        <v>5808415</v>
      </c>
      <c r="R22" s="30">
        <f t="shared" si="0"/>
        <v>1137.3438417857842</v>
      </c>
      <c r="S22" s="29">
        <f t="shared" si="1"/>
        <v>6.1440856938860748E-2</v>
      </c>
    </row>
    <row r="23" spans="1:19" ht="10.5" customHeight="1">
      <c r="A23" s="2" t="s">
        <v>42</v>
      </c>
      <c r="B23" s="65">
        <v>2187</v>
      </c>
      <c r="C23" s="65">
        <v>81454247</v>
      </c>
      <c r="D23" s="54">
        <f t="shared" si="2"/>
        <v>37244.740283493367</v>
      </c>
      <c r="E23" s="65">
        <v>277468</v>
      </c>
      <c r="F23" s="65">
        <v>4760606</v>
      </c>
      <c r="G23" s="54">
        <v>1198</v>
      </c>
      <c r="H23" s="65">
        <v>3651300</v>
      </c>
      <c r="I23" s="54">
        <v>989</v>
      </c>
      <c r="J23" s="65">
        <v>8398410</v>
      </c>
      <c r="K23" s="54">
        <v>2987</v>
      </c>
      <c r="L23" s="65">
        <v>7354556</v>
      </c>
      <c r="M23" s="65">
        <v>57566843</v>
      </c>
      <c r="N23" s="65">
        <v>45095185</v>
      </c>
      <c r="O23" s="66">
        <v>2924988</v>
      </c>
      <c r="P23" s="65">
        <v>106498</v>
      </c>
      <c r="Q23" s="65">
        <v>2818490</v>
      </c>
      <c r="R23" s="30">
        <f t="shared" si="0"/>
        <v>1288.7471422039323</v>
      </c>
      <c r="S23" s="29">
        <f t="shared" si="1"/>
        <v>6.2500907802019223E-2</v>
      </c>
    </row>
    <row r="24" spans="1:19" ht="10.5" customHeight="1">
      <c r="A24" s="2" t="s">
        <v>41</v>
      </c>
      <c r="B24" s="65">
        <v>6048</v>
      </c>
      <c r="C24" s="65">
        <v>353232673.91000003</v>
      </c>
      <c r="D24" s="54">
        <f t="shared" si="2"/>
        <v>58404.873331679897</v>
      </c>
      <c r="E24" s="65">
        <v>1428948</v>
      </c>
      <c r="F24" s="65">
        <v>13027814</v>
      </c>
      <c r="G24" s="54">
        <v>3138</v>
      </c>
      <c r="H24" s="65">
        <v>9461518</v>
      </c>
      <c r="I24" s="54">
        <v>2910</v>
      </c>
      <c r="J24" s="65">
        <v>25973488</v>
      </c>
      <c r="K24" s="54">
        <v>8239</v>
      </c>
      <c r="L24" s="65">
        <v>20275300</v>
      </c>
      <c r="M24" s="65">
        <v>285923501.91000003</v>
      </c>
      <c r="N24" s="65">
        <v>139773105</v>
      </c>
      <c r="O24" s="66">
        <v>9143360</v>
      </c>
      <c r="P24" s="65">
        <v>314441</v>
      </c>
      <c r="Q24" s="65">
        <v>8828919</v>
      </c>
      <c r="R24" s="30">
        <f t="shared" si="0"/>
        <v>1459.8080357142858</v>
      </c>
      <c r="S24" s="29">
        <f t="shared" si="1"/>
        <v>6.3166079053620511E-2</v>
      </c>
    </row>
    <row r="25" spans="1:19" ht="10.5" customHeight="1">
      <c r="A25" s="2" t="s">
        <v>40</v>
      </c>
      <c r="B25" s="65">
        <v>7378</v>
      </c>
      <c r="C25" s="65">
        <v>479512611</v>
      </c>
      <c r="D25" s="54">
        <f t="shared" si="2"/>
        <v>64992.221604770937</v>
      </c>
      <c r="E25" s="65">
        <v>2003499</v>
      </c>
      <c r="F25" s="65">
        <v>15085098</v>
      </c>
      <c r="G25" s="54">
        <v>3543</v>
      </c>
      <c r="H25" s="65">
        <v>10662152</v>
      </c>
      <c r="I25" s="54">
        <v>3835</v>
      </c>
      <c r="J25" s="65">
        <v>85427478</v>
      </c>
      <c r="K25" s="54">
        <v>10042</v>
      </c>
      <c r="L25" s="65">
        <v>24538775</v>
      </c>
      <c r="M25" s="65">
        <v>345802607</v>
      </c>
      <c r="N25" s="65">
        <v>202299650</v>
      </c>
      <c r="O25" s="66">
        <v>13379231</v>
      </c>
      <c r="P25" s="65">
        <v>426322</v>
      </c>
      <c r="Q25" s="65">
        <v>12952909</v>
      </c>
      <c r="R25" s="30">
        <f t="shared" si="0"/>
        <v>1755.6124966115478</v>
      </c>
      <c r="S25" s="29">
        <f t="shared" si="1"/>
        <v>6.4028331240316039E-2</v>
      </c>
    </row>
    <row r="26" spans="1:19" ht="10.5" customHeight="1">
      <c r="A26" s="2" t="s">
        <v>39</v>
      </c>
      <c r="B26" s="65">
        <v>10748</v>
      </c>
      <c r="C26" s="65">
        <v>956871044.16999996</v>
      </c>
      <c r="D26" s="54">
        <f t="shared" si="2"/>
        <v>89027.823238742087</v>
      </c>
      <c r="E26" s="65">
        <v>7633309</v>
      </c>
      <c r="F26" s="65">
        <v>24639660</v>
      </c>
      <c r="G26" s="54">
        <v>4627</v>
      </c>
      <c r="H26" s="65">
        <v>13922278</v>
      </c>
      <c r="I26" s="54">
        <v>6121</v>
      </c>
      <c r="J26" s="65">
        <v>229587174</v>
      </c>
      <c r="K26" s="54">
        <v>14498</v>
      </c>
      <c r="L26" s="65">
        <v>34503110</v>
      </c>
      <c r="M26" s="65">
        <v>661852131.17000008</v>
      </c>
      <c r="N26" s="65">
        <v>371705220</v>
      </c>
      <c r="O26" s="66">
        <v>24880315</v>
      </c>
      <c r="P26" s="65">
        <v>597768</v>
      </c>
      <c r="Q26" s="65">
        <v>24282547</v>
      </c>
      <c r="R26" s="30">
        <f t="shared" si="0"/>
        <v>2259.261909192408</v>
      </c>
      <c r="S26" s="29">
        <f t="shared" si="1"/>
        <v>6.5327430698982378E-2</v>
      </c>
    </row>
    <row r="27" spans="1:19" ht="10.5" customHeight="1">
      <c r="A27" s="2" t="s">
        <v>38</v>
      </c>
      <c r="B27" s="65">
        <v>6457</v>
      </c>
      <c r="C27" s="65">
        <v>562505170.28999996</v>
      </c>
      <c r="D27" s="54">
        <f t="shared" si="2"/>
        <v>87115.559902431458</v>
      </c>
      <c r="E27" s="65">
        <v>7554656</v>
      </c>
      <c r="F27" s="65">
        <v>20536013</v>
      </c>
      <c r="G27" s="54">
        <v>2179</v>
      </c>
      <c r="H27" s="65">
        <v>6570001</v>
      </c>
      <c r="I27" s="54">
        <v>4278</v>
      </c>
      <c r="J27" s="65">
        <v>57654920</v>
      </c>
      <c r="K27" s="54">
        <v>8807</v>
      </c>
      <c r="L27" s="65">
        <v>18549181</v>
      </c>
      <c r="M27" s="65">
        <v>466749711.29000002</v>
      </c>
      <c r="N27" s="65">
        <v>287668118</v>
      </c>
      <c r="O27" s="66">
        <v>19452584</v>
      </c>
      <c r="P27" s="65">
        <v>402782</v>
      </c>
      <c r="Q27" s="65">
        <v>19049802</v>
      </c>
      <c r="R27" s="30">
        <f t="shared" si="0"/>
        <v>2950.2558463682826</v>
      </c>
      <c r="S27" s="29">
        <f t="shared" si="1"/>
        <v>6.6221457325347399E-2</v>
      </c>
    </row>
    <row r="28" spans="1:19" ht="10.5" customHeight="1">
      <c r="A28" s="2" t="s">
        <v>37</v>
      </c>
      <c r="B28" s="65">
        <v>3645</v>
      </c>
      <c r="C28" s="65">
        <v>386084467</v>
      </c>
      <c r="D28" s="54">
        <f t="shared" si="2"/>
        <v>105921.66447187928</v>
      </c>
      <c r="E28" s="65">
        <v>2967242</v>
      </c>
      <c r="F28" s="65">
        <v>12946101</v>
      </c>
      <c r="G28" s="54">
        <v>992</v>
      </c>
      <c r="H28" s="65">
        <v>3005828</v>
      </c>
      <c r="I28" s="54">
        <v>2653</v>
      </c>
      <c r="J28" s="65">
        <v>28881681</v>
      </c>
      <c r="K28" s="54">
        <v>4965</v>
      </c>
      <c r="L28" s="65">
        <v>9987800</v>
      </c>
      <c r="M28" s="65">
        <v>334230299</v>
      </c>
      <c r="N28" s="65">
        <v>198978194</v>
      </c>
      <c r="O28" s="66">
        <v>13666903</v>
      </c>
      <c r="P28" s="65">
        <v>302961</v>
      </c>
      <c r="Q28" s="65">
        <v>13363942</v>
      </c>
      <c r="R28" s="30">
        <f t="shared" si="0"/>
        <v>3666.3764060356652</v>
      </c>
      <c r="S28" s="29">
        <f t="shared" si="1"/>
        <v>6.7162847000209483E-2</v>
      </c>
    </row>
    <row r="29" spans="1:19" ht="10.5" customHeight="1">
      <c r="A29" s="2" t="s">
        <v>36</v>
      </c>
      <c r="B29" s="65">
        <v>3009</v>
      </c>
      <c r="C29" s="65">
        <v>277710072.61000001</v>
      </c>
      <c r="D29" s="54">
        <f t="shared" si="2"/>
        <v>92293.144769026258</v>
      </c>
      <c r="E29" s="65">
        <v>4908943</v>
      </c>
      <c r="F29" s="65">
        <v>13710015</v>
      </c>
      <c r="G29" s="54">
        <v>591</v>
      </c>
      <c r="H29" s="65">
        <v>1791300</v>
      </c>
      <c r="I29" s="54">
        <v>2418</v>
      </c>
      <c r="J29" s="65">
        <v>25206666</v>
      </c>
      <c r="K29" s="54">
        <v>4076</v>
      </c>
      <c r="L29" s="65">
        <v>8221500</v>
      </c>
      <c r="M29" s="65">
        <v>233689534.61000001</v>
      </c>
      <c r="N29" s="65">
        <v>200693060</v>
      </c>
      <c r="O29" s="66">
        <v>14105681</v>
      </c>
      <c r="P29" s="65">
        <v>336722</v>
      </c>
      <c r="Q29" s="65">
        <v>13768959</v>
      </c>
      <c r="R29" s="30">
        <f t="shared" si="0"/>
        <v>4575.9252243270194</v>
      </c>
      <c r="S29" s="29">
        <f t="shared" si="1"/>
        <v>6.8607050986217458E-2</v>
      </c>
    </row>
    <row r="30" spans="1:19" ht="10.5" customHeight="1">
      <c r="A30" s="2" t="s">
        <v>35</v>
      </c>
      <c r="B30" s="65">
        <v>626</v>
      </c>
      <c r="C30" s="65">
        <v>153728040</v>
      </c>
      <c r="D30" s="54">
        <f t="shared" si="2"/>
        <v>245571.94888178914</v>
      </c>
      <c r="E30" s="65">
        <v>1141205</v>
      </c>
      <c r="F30" s="65">
        <v>3917293</v>
      </c>
      <c r="G30" s="54">
        <v>100</v>
      </c>
      <c r="H30" s="65">
        <v>298800</v>
      </c>
      <c r="I30" s="54">
        <v>526</v>
      </c>
      <c r="J30" s="65">
        <v>13959864</v>
      </c>
      <c r="K30" s="54">
        <v>793</v>
      </c>
      <c r="L30" s="65">
        <v>1593250</v>
      </c>
      <c r="M30" s="65">
        <v>135100038</v>
      </c>
      <c r="N30" s="65">
        <v>48545007</v>
      </c>
      <c r="O30" s="66">
        <v>3460845</v>
      </c>
      <c r="P30" s="65">
        <v>115894</v>
      </c>
      <c r="Q30" s="65">
        <v>3344951</v>
      </c>
      <c r="R30" s="30">
        <f t="shared" si="0"/>
        <v>5343.3722044728438</v>
      </c>
      <c r="S30" s="29">
        <f t="shared" si="1"/>
        <v>6.8904120252779033E-2</v>
      </c>
    </row>
    <row r="31" spans="1:19" ht="10.5" customHeight="1">
      <c r="A31" s="2" t="s">
        <v>34</v>
      </c>
      <c r="B31" s="65">
        <v>1736</v>
      </c>
      <c r="C31" s="65">
        <v>277601964</v>
      </c>
      <c r="D31" s="54">
        <f t="shared" si="2"/>
        <v>159908.96543778802</v>
      </c>
      <c r="E31" s="65">
        <v>3385008</v>
      </c>
      <c r="F31" s="65">
        <v>11275153</v>
      </c>
      <c r="G31" s="54">
        <v>213</v>
      </c>
      <c r="H31" s="65">
        <v>645600</v>
      </c>
      <c r="I31" s="54">
        <v>1523</v>
      </c>
      <c r="J31" s="65">
        <v>20989211</v>
      </c>
      <c r="K31" s="54">
        <v>2286</v>
      </c>
      <c r="L31" s="65">
        <v>4609819</v>
      </c>
      <c r="M31" s="65">
        <v>243467189</v>
      </c>
      <c r="N31" s="65">
        <v>154274467</v>
      </c>
      <c r="O31" s="66">
        <v>11120807</v>
      </c>
      <c r="P31" s="65">
        <v>260616</v>
      </c>
      <c r="Q31" s="65">
        <v>10860191</v>
      </c>
      <c r="R31" s="30">
        <f t="shared" si="0"/>
        <v>6255.8703917050689</v>
      </c>
      <c r="S31" s="29">
        <f t="shared" si="1"/>
        <v>7.0395258601023067E-2</v>
      </c>
    </row>
    <row r="32" spans="1:19" ht="10.5" customHeight="1">
      <c r="A32" s="1" t="s">
        <v>33</v>
      </c>
      <c r="B32" s="65">
        <v>835</v>
      </c>
      <c r="C32" s="65">
        <v>796046411</v>
      </c>
      <c r="D32" s="54">
        <f t="shared" si="2"/>
        <v>953348.99520958087</v>
      </c>
      <c r="E32" s="65">
        <v>5001695</v>
      </c>
      <c r="F32" s="65">
        <v>10100935</v>
      </c>
      <c r="G32" s="54">
        <v>88</v>
      </c>
      <c r="H32" s="65">
        <v>259435</v>
      </c>
      <c r="I32" s="54">
        <v>747</v>
      </c>
      <c r="J32" s="65">
        <v>27335665</v>
      </c>
      <c r="K32" s="54">
        <v>1104</v>
      </c>
      <c r="L32" s="65">
        <v>2218500</v>
      </c>
      <c r="M32" s="65">
        <v>761133571</v>
      </c>
      <c r="N32" s="65">
        <v>91491833</v>
      </c>
      <c r="O32" s="66">
        <v>6688772</v>
      </c>
      <c r="P32" s="65">
        <v>139635</v>
      </c>
      <c r="Q32" s="65">
        <v>6549137</v>
      </c>
      <c r="R32" s="30">
        <f t="shared" si="0"/>
        <v>7843.2778443113775</v>
      </c>
      <c r="S32" s="29">
        <f t="shared" si="1"/>
        <v>7.1581656911387931E-2</v>
      </c>
    </row>
    <row r="33" spans="1:19" ht="10.5" customHeight="1">
      <c r="A33" s="2" t="s">
        <v>32</v>
      </c>
      <c r="B33" s="65">
        <v>681</v>
      </c>
      <c r="C33" s="65">
        <v>1828232893</v>
      </c>
      <c r="D33" s="54">
        <f t="shared" si="2"/>
        <v>2684629.798825257</v>
      </c>
      <c r="E33" s="65">
        <v>2946495</v>
      </c>
      <c r="F33" s="65">
        <v>17926292</v>
      </c>
      <c r="G33" s="54">
        <v>59</v>
      </c>
      <c r="H33" s="65">
        <v>174000</v>
      </c>
      <c r="I33" s="54">
        <v>622</v>
      </c>
      <c r="J33" s="65">
        <v>123656187</v>
      </c>
      <c r="K33" s="54">
        <v>947</v>
      </c>
      <c r="L33" s="65">
        <v>1920500</v>
      </c>
      <c r="M33" s="65">
        <v>1687502409</v>
      </c>
      <c r="N33" s="65">
        <v>93158635</v>
      </c>
      <c r="O33" s="66">
        <v>6892063</v>
      </c>
      <c r="P33" s="65">
        <v>266446</v>
      </c>
      <c r="Q33" s="65">
        <v>6625617</v>
      </c>
      <c r="R33" s="30">
        <f t="shared" si="0"/>
        <v>9729.2466960352431</v>
      </c>
      <c r="S33" s="29">
        <f t="shared" si="1"/>
        <v>7.1121877215139531E-2</v>
      </c>
    </row>
    <row r="34" spans="1:19" ht="10.5" customHeight="1">
      <c r="A34" s="2" t="s">
        <v>31</v>
      </c>
      <c r="B34" s="65">
        <v>330</v>
      </c>
      <c r="C34" s="65">
        <v>183111344</v>
      </c>
      <c r="D34" s="54">
        <f t="shared" si="2"/>
        <v>554882.8606060606</v>
      </c>
      <c r="E34" s="65">
        <v>14930975</v>
      </c>
      <c r="F34" s="65">
        <v>16579426</v>
      </c>
      <c r="G34" s="54">
        <v>26</v>
      </c>
      <c r="H34" s="65">
        <v>89310</v>
      </c>
      <c r="I34" s="54">
        <v>304</v>
      </c>
      <c r="J34" s="65">
        <v>13158197</v>
      </c>
      <c r="K34" s="54">
        <v>473</v>
      </c>
      <c r="L34" s="65">
        <v>952500</v>
      </c>
      <c r="M34" s="65">
        <v>167262886</v>
      </c>
      <c r="N34" s="65">
        <v>58860093</v>
      </c>
      <c r="O34" s="66">
        <v>4402842</v>
      </c>
      <c r="P34" s="65">
        <v>119847</v>
      </c>
      <c r="Q34" s="65">
        <v>4282995</v>
      </c>
      <c r="R34" s="30">
        <f t="shared" si="0"/>
        <v>12978.772727272728</v>
      </c>
      <c r="S34" s="29">
        <f t="shared" si="1"/>
        <v>7.276568523260743E-2</v>
      </c>
    </row>
    <row r="35" spans="1:19" ht="10.5" customHeight="1">
      <c r="A35" s="8" t="s">
        <v>4</v>
      </c>
      <c r="B35" s="65">
        <v>838</v>
      </c>
      <c r="C35" s="65">
        <v>2283533009</v>
      </c>
      <c r="D35" s="54">
        <f t="shared" si="2"/>
        <v>2724979.7243436752</v>
      </c>
      <c r="E35" s="65">
        <v>110660704</v>
      </c>
      <c r="F35" s="65">
        <v>85451568</v>
      </c>
      <c r="G35" s="54">
        <v>34</v>
      </c>
      <c r="H35" s="65">
        <v>110835</v>
      </c>
      <c r="I35" s="54">
        <v>804</v>
      </c>
      <c r="J35" s="65">
        <v>186791090</v>
      </c>
      <c r="K35" s="54">
        <v>1199</v>
      </c>
      <c r="L35" s="65">
        <v>2414500</v>
      </c>
      <c r="M35" s="65">
        <v>2119425720</v>
      </c>
      <c r="N35" s="65">
        <v>704780999</v>
      </c>
      <c r="O35" s="66">
        <v>54217237</v>
      </c>
      <c r="P35" s="65">
        <v>4750720</v>
      </c>
      <c r="Q35" s="79">
        <v>49466517</v>
      </c>
      <c r="R35" s="30">
        <f t="shared" si="0"/>
        <v>59029.256563245821</v>
      </c>
      <c r="S35" s="29">
        <f t="shared" si="1"/>
        <v>7.0187075233564863E-2</v>
      </c>
    </row>
    <row r="36" spans="1:19" ht="10.5" customHeight="1" thickBot="1">
      <c r="A36" s="26" t="s">
        <v>1</v>
      </c>
      <c r="B36" s="32">
        <f t="shared" ref="B36:Q36" si="3">SUM(B13:B35)</f>
        <v>97838</v>
      </c>
      <c r="C36" s="32">
        <f t="shared" si="3"/>
        <v>11595705716.809999</v>
      </c>
      <c r="D36" s="32">
        <f t="shared" si="2"/>
        <v>118519.44762576913</v>
      </c>
      <c r="E36" s="32">
        <f t="shared" si="3"/>
        <v>847154912</v>
      </c>
      <c r="F36" s="32">
        <f t="shared" si="3"/>
        <v>684774043.03999996</v>
      </c>
      <c r="G36" s="32">
        <f t="shared" si="3"/>
        <v>43463</v>
      </c>
      <c r="H36" s="32">
        <f t="shared" si="3"/>
        <v>131476122</v>
      </c>
      <c r="I36" s="32">
        <f t="shared" si="3"/>
        <v>54375</v>
      </c>
      <c r="J36" s="32">
        <f t="shared" si="3"/>
        <v>1430511171</v>
      </c>
      <c r="K36" s="32">
        <f t="shared" si="3"/>
        <v>131051</v>
      </c>
      <c r="L36" s="32">
        <f t="shared" si="3"/>
        <v>308816693</v>
      </c>
      <c r="M36" s="32">
        <f t="shared" si="3"/>
        <v>9887282599.7700005</v>
      </c>
      <c r="N36" s="32">
        <f t="shared" si="3"/>
        <v>2776074049</v>
      </c>
      <c r="O36" s="32">
        <f t="shared" si="3"/>
        <v>205430401</v>
      </c>
      <c r="P36" s="32">
        <f t="shared" si="3"/>
        <v>9418829</v>
      </c>
      <c r="Q36" s="32">
        <f t="shared" si="3"/>
        <v>196011572</v>
      </c>
      <c r="R36" s="33">
        <f t="shared" ref="R36" si="4">Q36/B36</f>
        <v>2003.4298738731372</v>
      </c>
      <c r="S36" s="34">
        <f>Q36/SUM(N14:N35)</f>
        <v>6.676007450481726E-2</v>
      </c>
    </row>
    <row r="37" spans="1:19" ht="11.25" customHeight="1" thickBot="1">
      <c r="A37" s="44" t="s">
        <v>116</v>
      </c>
      <c r="B37" s="44"/>
      <c r="C37" s="49"/>
      <c r="D37" s="49"/>
      <c r="E37" s="49"/>
      <c r="F37" s="49"/>
      <c r="G37" s="49"/>
      <c r="H37" s="50" t="s">
        <v>16</v>
      </c>
      <c r="I37" s="50"/>
      <c r="J37" s="50"/>
      <c r="K37" s="50"/>
      <c r="L37" s="51"/>
      <c r="M37" s="51"/>
      <c r="N37" s="52"/>
      <c r="O37" s="49"/>
      <c r="P37" s="53"/>
      <c r="Q37" s="53"/>
      <c r="R37" s="44"/>
      <c r="S37" s="44"/>
    </row>
    <row r="38" spans="1:19" ht="10.5" customHeight="1">
      <c r="A38" s="2" t="s">
        <v>5</v>
      </c>
      <c r="B38" s="38">
        <v>2710</v>
      </c>
      <c r="C38" s="67">
        <v>-756157265</v>
      </c>
      <c r="D38" s="67">
        <f t="shared" ref="D38:D57" si="5">C38/B38</f>
        <v>-279024.82103321032</v>
      </c>
      <c r="E38" s="38">
        <v>539254710</v>
      </c>
      <c r="F38" s="38">
        <v>22098550</v>
      </c>
      <c r="G38" s="38">
        <v>943</v>
      </c>
      <c r="H38" s="35">
        <v>2243978</v>
      </c>
      <c r="I38" s="54">
        <v>1767</v>
      </c>
      <c r="J38" s="38">
        <v>53632439</v>
      </c>
      <c r="K38" s="38">
        <v>3180</v>
      </c>
      <c r="L38" s="38">
        <v>6653807</v>
      </c>
      <c r="M38" s="67">
        <v>-301531329</v>
      </c>
      <c r="N38" s="67">
        <v>-68535258</v>
      </c>
      <c r="O38" s="38">
        <v>82245</v>
      </c>
      <c r="P38" s="38">
        <v>847</v>
      </c>
      <c r="Q38" s="38">
        <v>81398</v>
      </c>
      <c r="R38" s="68">
        <f t="shared" ref="R38:R56" si="6">Q38/B38</f>
        <v>30.036162361623617</v>
      </c>
      <c r="S38" s="39">
        <f t="shared" ref="S38:S57" si="7">Q38/C38</f>
        <v>-1.0764691918948897E-4</v>
      </c>
    </row>
    <row r="39" spans="1:19" ht="10.5" customHeight="1">
      <c r="A39" s="12" t="s">
        <v>68</v>
      </c>
      <c r="B39" s="38">
        <v>3480</v>
      </c>
      <c r="C39" s="38">
        <v>7245224</v>
      </c>
      <c r="D39" s="38">
        <f t="shared" si="5"/>
        <v>2081.96091954023</v>
      </c>
      <c r="E39" s="38">
        <v>625766</v>
      </c>
      <c r="F39" s="38">
        <v>2768620</v>
      </c>
      <c r="G39" s="38">
        <v>1856</v>
      </c>
      <c r="H39" s="54">
        <v>5448593</v>
      </c>
      <c r="I39" s="54">
        <v>1624</v>
      </c>
      <c r="J39" s="38">
        <v>5378709</v>
      </c>
      <c r="K39" s="38">
        <v>3955</v>
      </c>
      <c r="L39" s="38">
        <v>9875805</v>
      </c>
      <c r="M39" s="67">
        <v>-15600737</v>
      </c>
      <c r="N39" s="67">
        <v>-15064795</v>
      </c>
      <c r="O39" s="38">
        <v>20357</v>
      </c>
      <c r="P39" s="38">
        <v>624</v>
      </c>
      <c r="Q39" s="38">
        <v>19733</v>
      </c>
      <c r="R39" s="40">
        <f t="shared" si="6"/>
        <v>5.6704022988505747</v>
      </c>
      <c r="S39" s="39">
        <f t="shared" si="7"/>
        <v>2.7235872900548E-3</v>
      </c>
    </row>
    <row r="40" spans="1:19" ht="10.5" customHeight="1">
      <c r="A40" s="12" t="s">
        <v>67</v>
      </c>
      <c r="B40" s="38">
        <v>7491</v>
      </c>
      <c r="C40" s="38">
        <v>53239792</v>
      </c>
      <c r="D40" s="38">
        <f t="shared" si="5"/>
        <v>7107.1675343745828</v>
      </c>
      <c r="E40" s="38">
        <v>835690</v>
      </c>
      <c r="F40" s="38">
        <v>13531684</v>
      </c>
      <c r="G40" s="38">
        <v>4482</v>
      </c>
      <c r="H40" s="54">
        <v>13679119</v>
      </c>
      <c r="I40" s="54">
        <v>3009</v>
      </c>
      <c r="J40" s="38">
        <v>12189943</v>
      </c>
      <c r="K40" s="38">
        <v>8796</v>
      </c>
      <c r="L40" s="38">
        <v>21972142</v>
      </c>
      <c r="M40" s="67">
        <v>-7297406</v>
      </c>
      <c r="N40" s="67">
        <v>-7811720</v>
      </c>
      <c r="O40" s="38">
        <v>494836</v>
      </c>
      <c r="P40" s="38">
        <v>38197</v>
      </c>
      <c r="Q40" s="38">
        <v>456639</v>
      </c>
      <c r="R40" s="40">
        <f t="shared" si="6"/>
        <v>60.958350020024028</v>
      </c>
      <c r="S40" s="39">
        <f t="shared" si="7"/>
        <v>8.5770244932587263E-3</v>
      </c>
    </row>
    <row r="41" spans="1:19" ht="10.5" customHeight="1">
      <c r="A41" s="12" t="s">
        <v>66</v>
      </c>
      <c r="B41" s="38">
        <v>7077</v>
      </c>
      <c r="C41" s="38">
        <v>88565151</v>
      </c>
      <c r="D41" s="38">
        <f t="shared" si="5"/>
        <v>12514.504874947012</v>
      </c>
      <c r="E41" s="38">
        <v>612430</v>
      </c>
      <c r="F41" s="38">
        <v>16664603</v>
      </c>
      <c r="G41" s="38">
        <v>4483</v>
      </c>
      <c r="H41" s="54">
        <v>13664372</v>
      </c>
      <c r="I41" s="54">
        <v>2594</v>
      </c>
      <c r="J41" s="38">
        <v>13263516</v>
      </c>
      <c r="K41" s="38">
        <v>8855</v>
      </c>
      <c r="L41" s="38">
        <v>22138955</v>
      </c>
      <c r="M41" s="38">
        <v>23446135</v>
      </c>
      <c r="N41" s="38">
        <v>20530767</v>
      </c>
      <c r="O41" s="38">
        <v>1833573</v>
      </c>
      <c r="P41" s="38">
        <v>119256</v>
      </c>
      <c r="Q41" s="38">
        <v>1714317</v>
      </c>
      <c r="R41" s="40">
        <f t="shared" si="6"/>
        <v>242.23781263247139</v>
      </c>
      <c r="S41" s="39">
        <f t="shared" si="7"/>
        <v>1.9356563847556699E-2</v>
      </c>
    </row>
    <row r="42" spans="1:19" ht="10.5" customHeight="1">
      <c r="A42" s="12" t="s">
        <v>65</v>
      </c>
      <c r="B42" s="38">
        <v>7780</v>
      </c>
      <c r="C42" s="38">
        <v>136553452</v>
      </c>
      <c r="D42" s="38">
        <f t="shared" si="5"/>
        <v>17551.857583547557</v>
      </c>
      <c r="E42" s="38">
        <v>945666</v>
      </c>
      <c r="F42" s="38">
        <v>19340194</v>
      </c>
      <c r="G42" s="38">
        <v>5042</v>
      </c>
      <c r="H42" s="54">
        <v>15284016</v>
      </c>
      <c r="I42" s="54">
        <v>2738</v>
      </c>
      <c r="J42" s="38">
        <v>14776972</v>
      </c>
      <c r="K42" s="38">
        <v>10170</v>
      </c>
      <c r="L42" s="38">
        <v>25387005</v>
      </c>
      <c r="M42" s="38">
        <v>62710931</v>
      </c>
      <c r="N42" s="38">
        <v>56228019</v>
      </c>
      <c r="O42" s="38">
        <v>3916718</v>
      </c>
      <c r="P42" s="38">
        <v>238344</v>
      </c>
      <c r="Q42" s="38">
        <v>3678374</v>
      </c>
      <c r="R42" s="40">
        <f t="shared" si="6"/>
        <v>472.79871465295628</v>
      </c>
      <c r="S42" s="39">
        <f t="shared" si="7"/>
        <v>2.6937246522336176E-2</v>
      </c>
    </row>
    <row r="43" spans="1:19" ht="10.5" customHeight="1">
      <c r="A43" s="12" t="s">
        <v>64</v>
      </c>
      <c r="B43" s="38">
        <v>8407</v>
      </c>
      <c r="C43" s="38">
        <v>189185392.81999999</v>
      </c>
      <c r="D43" s="38">
        <f t="shared" si="5"/>
        <v>22503.317808968717</v>
      </c>
      <c r="E43" s="38">
        <v>716958</v>
      </c>
      <c r="F43" s="38">
        <v>22273916</v>
      </c>
      <c r="G43" s="38">
        <v>5269</v>
      </c>
      <c r="H43" s="54">
        <v>15952430</v>
      </c>
      <c r="I43" s="54">
        <v>3138</v>
      </c>
      <c r="J43" s="38">
        <v>19283359</v>
      </c>
      <c r="K43" s="38">
        <v>11225</v>
      </c>
      <c r="L43" s="38">
        <v>28044200</v>
      </c>
      <c r="M43" s="38">
        <v>104348445.81999999</v>
      </c>
      <c r="N43" s="38">
        <v>96216387</v>
      </c>
      <c r="O43" s="38">
        <v>6523703</v>
      </c>
      <c r="P43" s="38">
        <v>319390</v>
      </c>
      <c r="Q43" s="38">
        <v>6204313</v>
      </c>
      <c r="R43" s="40">
        <f t="shared" si="6"/>
        <v>737.99369572974899</v>
      </c>
      <c r="S43" s="39">
        <f t="shared" si="7"/>
        <v>3.2794883936430964E-2</v>
      </c>
    </row>
    <row r="44" spans="1:19" ht="10.5" customHeight="1">
      <c r="A44" s="12" t="s">
        <v>63</v>
      </c>
      <c r="B44" s="38">
        <v>8621</v>
      </c>
      <c r="C44" s="38">
        <v>236730097.91999999</v>
      </c>
      <c r="D44" s="38">
        <f t="shared" si="5"/>
        <v>27459.702809418861</v>
      </c>
      <c r="E44" s="38">
        <v>900198</v>
      </c>
      <c r="F44" s="38">
        <v>25794808.800000001</v>
      </c>
      <c r="G44" s="38">
        <v>4953</v>
      </c>
      <c r="H44" s="54">
        <v>15031720</v>
      </c>
      <c r="I44" s="54">
        <v>3668</v>
      </c>
      <c r="J44" s="38">
        <v>24571421</v>
      </c>
      <c r="K44" s="38">
        <v>11759</v>
      </c>
      <c r="L44" s="38">
        <v>29303456</v>
      </c>
      <c r="M44" s="38">
        <v>142928890.12</v>
      </c>
      <c r="N44" s="38">
        <v>133532650</v>
      </c>
      <c r="O44" s="38">
        <v>8986698</v>
      </c>
      <c r="P44" s="38">
        <v>373623</v>
      </c>
      <c r="Q44" s="38">
        <v>8613075</v>
      </c>
      <c r="R44" s="40">
        <f t="shared" si="6"/>
        <v>999.08073309360861</v>
      </c>
      <c r="S44" s="39">
        <f t="shared" si="7"/>
        <v>3.6383523158557904E-2</v>
      </c>
    </row>
    <row r="45" spans="1:19" ht="10.5" customHeight="1">
      <c r="A45" s="12" t="s">
        <v>62</v>
      </c>
      <c r="B45" s="38">
        <v>15665</v>
      </c>
      <c r="C45" s="38">
        <v>545187361.16999996</v>
      </c>
      <c r="D45" s="38">
        <f t="shared" si="5"/>
        <v>34802.895701883179</v>
      </c>
      <c r="E45" s="38">
        <v>1748255</v>
      </c>
      <c r="F45" s="38">
        <v>53047429</v>
      </c>
      <c r="G45" s="38">
        <v>7612</v>
      </c>
      <c r="H45" s="54">
        <v>23115255</v>
      </c>
      <c r="I45" s="54">
        <v>8053</v>
      </c>
      <c r="J45" s="38">
        <v>62138655</v>
      </c>
      <c r="K45" s="38">
        <v>21660</v>
      </c>
      <c r="L45" s="38">
        <v>53998742</v>
      </c>
      <c r="M45" s="38">
        <v>354635535.17000002</v>
      </c>
      <c r="N45" s="38">
        <v>333547129</v>
      </c>
      <c r="O45" s="38">
        <v>22591019</v>
      </c>
      <c r="P45" s="38">
        <v>822887</v>
      </c>
      <c r="Q45" s="38">
        <v>21768132</v>
      </c>
      <c r="R45" s="40">
        <f t="shared" si="6"/>
        <v>1389.6030641557613</v>
      </c>
      <c r="S45" s="39">
        <f t="shared" si="7"/>
        <v>3.9927800147979357E-2</v>
      </c>
    </row>
    <row r="46" spans="1:19" ht="10.5" customHeight="1">
      <c r="A46" s="12" t="s">
        <v>61</v>
      </c>
      <c r="B46" s="38">
        <v>11770</v>
      </c>
      <c r="C46" s="38">
        <v>526046513.29000002</v>
      </c>
      <c r="D46" s="38">
        <f t="shared" si="5"/>
        <v>44693.841401019541</v>
      </c>
      <c r="E46" s="38">
        <v>2037076</v>
      </c>
      <c r="F46" s="38">
        <v>53824917</v>
      </c>
      <c r="G46" s="38">
        <v>4343</v>
      </c>
      <c r="H46" s="54">
        <v>13227088</v>
      </c>
      <c r="I46" s="54">
        <v>7427</v>
      </c>
      <c r="J46" s="38">
        <v>65283005</v>
      </c>
      <c r="K46" s="38">
        <v>16621</v>
      </c>
      <c r="L46" s="38">
        <v>41369300</v>
      </c>
      <c r="M46" s="38">
        <v>354379279.28999996</v>
      </c>
      <c r="N46" s="38">
        <v>330420509</v>
      </c>
      <c r="O46" s="38">
        <v>22534677</v>
      </c>
      <c r="P46" s="38">
        <v>714737</v>
      </c>
      <c r="Q46" s="38">
        <v>21819940</v>
      </c>
      <c r="R46" s="40">
        <f t="shared" si="6"/>
        <v>1853.8606627017841</v>
      </c>
      <c r="S46" s="39">
        <f t="shared" si="7"/>
        <v>4.147910773808524E-2</v>
      </c>
    </row>
    <row r="47" spans="1:19" ht="10.5" customHeight="1">
      <c r="A47" s="12" t="s">
        <v>60</v>
      </c>
      <c r="B47" s="38">
        <v>7434</v>
      </c>
      <c r="C47" s="38">
        <v>405681163</v>
      </c>
      <c r="D47" s="38">
        <f t="shared" si="5"/>
        <v>54571.0469464622</v>
      </c>
      <c r="E47" s="38">
        <v>1936415</v>
      </c>
      <c r="F47" s="38">
        <v>44709031.789999999</v>
      </c>
      <c r="G47" s="38">
        <v>2065</v>
      </c>
      <c r="H47" s="54">
        <v>6311545</v>
      </c>
      <c r="I47" s="54">
        <v>5369</v>
      </c>
      <c r="J47" s="38">
        <v>52709562</v>
      </c>
      <c r="K47" s="38">
        <v>10496</v>
      </c>
      <c r="L47" s="38">
        <v>21113700</v>
      </c>
      <c r="M47" s="38">
        <v>282773739.21000004</v>
      </c>
      <c r="N47" s="38">
        <v>260742799</v>
      </c>
      <c r="O47" s="38">
        <v>17853667</v>
      </c>
      <c r="P47" s="38">
        <v>315528</v>
      </c>
      <c r="Q47" s="38">
        <v>17538139</v>
      </c>
      <c r="R47" s="40">
        <f t="shared" si="6"/>
        <v>2359.1793112725318</v>
      </c>
      <c r="S47" s="39">
        <f t="shared" si="7"/>
        <v>4.3231336822015569E-2</v>
      </c>
    </row>
    <row r="48" spans="1:19" ht="10.5" customHeight="1">
      <c r="A48" s="12" t="s">
        <v>59</v>
      </c>
      <c r="B48" s="38">
        <v>4630</v>
      </c>
      <c r="C48" s="38">
        <v>299424275.49000001</v>
      </c>
      <c r="D48" s="38">
        <f t="shared" si="5"/>
        <v>64670.46986825054</v>
      </c>
      <c r="E48" s="38">
        <v>1203983</v>
      </c>
      <c r="F48" s="38">
        <v>34102530.450000003</v>
      </c>
      <c r="G48" s="38">
        <v>1009</v>
      </c>
      <c r="H48" s="54">
        <v>3110299</v>
      </c>
      <c r="I48" s="54">
        <v>3621</v>
      </c>
      <c r="J48" s="38">
        <v>39527702</v>
      </c>
      <c r="K48" s="38">
        <v>6498</v>
      </c>
      <c r="L48" s="38">
        <v>13095381</v>
      </c>
      <c r="M48" s="38">
        <v>210792346.04000002</v>
      </c>
      <c r="N48" s="38">
        <v>189757911</v>
      </c>
      <c r="O48" s="38">
        <v>13125842</v>
      </c>
      <c r="P48" s="38">
        <v>305025</v>
      </c>
      <c r="Q48" s="38">
        <v>12820817</v>
      </c>
      <c r="R48" s="40">
        <f t="shared" si="6"/>
        <v>2769.0749460043198</v>
      </c>
      <c r="S48" s="39">
        <f t="shared" si="7"/>
        <v>4.281822834511019E-2</v>
      </c>
    </row>
    <row r="49" spans="1:19" ht="10.5" customHeight="1">
      <c r="A49" s="12" t="s">
        <v>58</v>
      </c>
      <c r="B49" s="38">
        <v>3028</v>
      </c>
      <c r="C49" s="38">
        <v>226406943.12</v>
      </c>
      <c r="D49" s="38">
        <f t="shared" si="5"/>
        <v>74771.117278731836</v>
      </c>
      <c r="E49" s="38">
        <v>1105054</v>
      </c>
      <c r="F49" s="38">
        <v>26403711</v>
      </c>
      <c r="G49" s="38">
        <v>512</v>
      </c>
      <c r="H49" s="54">
        <v>1583000</v>
      </c>
      <c r="I49" s="54">
        <v>2516</v>
      </c>
      <c r="J49" s="38">
        <v>29952294</v>
      </c>
      <c r="K49" s="38">
        <v>4209</v>
      </c>
      <c r="L49" s="38">
        <v>8461000</v>
      </c>
      <c r="M49" s="38">
        <v>161111992.12</v>
      </c>
      <c r="N49" s="38">
        <v>144271999</v>
      </c>
      <c r="O49" s="38">
        <v>10075862</v>
      </c>
      <c r="P49" s="38">
        <v>203112</v>
      </c>
      <c r="Q49" s="38">
        <v>9872750</v>
      </c>
      <c r="R49" s="40">
        <f t="shared" si="6"/>
        <v>3260.4854689564067</v>
      </c>
      <c r="S49" s="39">
        <f t="shared" si="7"/>
        <v>4.3606215710298483E-2</v>
      </c>
    </row>
    <row r="50" spans="1:19" ht="10.5" customHeight="1">
      <c r="A50" s="12" t="s">
        <v>57</v>
      </c>
      <c r="B50" s="38">
        <v>2062</v>
      </c>
      <c r="C50" s="38">
        <v>174758814</v>
      </c>
      <c r="D50" s="38">
        <f t="shared" si="5"/>
        <v>84752.092143549948</v>
      </c>
      <c r="E50" s="38">
        <v>1037788</v>
      </c>
      <c r="F50" s="38">
        <v>19203059</v>
      </c>
      <c r="G50" s="38">
        <v>297</v>
      </c>
      <c r="H50" s="54">
        <v>927962</v>
      </c>
      <c r="I50" s="54">
        <v>1765</v>
      </c>
      <c r="J50" s="38">
        <v>21547788</v>
      </c>
      <c r="K50" s="38">
        <v>2817</v>
      </c>
      <c r="L50" s="38">
        <v>5674250</v>
      </c>
      <c r="M50" s="38">
        <v>128443543</v>
      </c>
      <c r="N50" s="38">
        <v>111055273</v>
      </c>
      <c r="O50" s="38">
        <v>7867891</v>
      </c>
      <c r="P50" s="38">
        <v>212933</v>
      </c>
      <c r="Q50" s="38">
        <v>7654958</v>
      </c>
      <c r="R50" s="40">
        <f t="shared" si="6"/>
        <v>3712.3947623666345</v>
      </c>
      <c r="S50" s="39">
        <f t="shared" si="7"/>
        <v>4.3802986669387672E-2</v>
      </c>
    </row>
    <row r="51" spans="1:19" ht="10.5" customHeight="1">
      <c r="A51" s="12" t="s">
        <v>56</v>
      </c>
      <c r="B51" s="38">
        <v>1417</v>
      </c>
      <c r="C51" s="38">
        <v>134041476</v>
      </c>
      <c r="D51" s="38">
        <f t="shared" si="5"/>
        <v>94595.254763585035</v>
      </c>
      <c r="E51" s="38">
        <v>1160269</v>
      </c>
      <c r="F51" s="38">
        <v>14089959</v>
      </c>
      <c r="G51" s="38">
        <v>170</v>
      </c>
      <c r="H51" s="54">
        <v>547325</v>
      </c>
      <c r="I51" s="54">
        <v>1247</v>
      </c>
      <c r="J51" s="38">
        <v>16745863</v>
      </c>
      <c r="K51" s="38">
        <v>1998</v>
      </c>
      <c r="L51" s="38">
        <v>3998000</v>
      </c>
      <c r="M51" s="38">
        <v>99820598</v>
      </c>
      <c r="N51" s="38">
        <v>87501187</v>
      </c>
      <c r="O51" s="38">
        <v>6259903</v>
      </c>
      <c r="P51" s="38">
        <v>186054</v>
      </c>
      <c r="Q51" s="38">
        <v>6073849</v>
      </c>
      <c r="R51" s="40">
        <f t="shared" si="6"/>
        <v>4286.4142554693017</v>
      </c>
      <c r="S51" s="39">
        <f t="shared" si="7"/>
        <v>4.5313205891585377E-2</v>
      </c>
    </row>
    <row r="52" spans="1:19" ht="10.5" customHeight="1">
      <c r="A52" s="12" t="s">
        <v>55</v>
      </c>
      <c r="B52" s="38">
        <v>3231</v>
      </c>
      <c r="C52" s="38">
        <v>385370376</v>
      </c>
      <c r="D52" s="38">
        <f t="shared" si="5"/>
        <v>119272.78737233055</v>
      </c>
      <c r="E52" s="38">
        <v>4300497</v>
      </c>
      <c r="F52" s="38">
        <v>38858235</v>
      </c>
      <c r="G52" s="38">
        <v>274</v>
      </c>
      <c r="H52" s="54">
        <v>852875</v>
      </c>
      <c r="I52" s="54">
        <v>2957</v>
      </c>
      <c r="J52" s="38">
        <v>45992254</v>
      </c>
      <c r="K52" s="38">
        <v>4420</v>
      </c>
      <c r="L52" s="38">
        <v>8869311</v>
      </c>
      <c r="M52" s="38">
        <v>295098198</v>
      </c>
      <c r="N52" s="38">
        <v>244115464</v>
      </c>
      <c r="O52" s="38">
        <v>17643664</v>
      </c>
      <c r="P52" s="38">
        <v>467209</v>
      </c>
      <c r="Q52" s="38">
        <v>17176455</v>
      </c>
      <c r="R52" s="40">
        <f t="shared" si="6"/>
        <v>5316.1420612813372</v>
      </c>
      <c r="S52" s="39">
        <f t="shared" si="7"/>
        <v>4.457129055503737E-2</v>
      </c>
    </row>
    <row r="53" spans="1:19" ht="10.5" customHeight="1">
      <c r="A53" s="12" t="s">
        <v>54</v>
      </c>
      <c r="B53" s="38">
        <v>906</v>
      </c>
      <c r="C53" s="38">
        <v>155005872</v>
      </c>
      <c r="D53" s="38">
        <f t="shared" si="5"/>
        <v>171088.15894039735</v>
      </c>
      <c r="E53" s="38">
        <v>3625217</v>
      </c>
      <c r="F53" s="38">
        <v>16328727</v>
      </c>
      <c r="G53" s="38">
        <v>66</v>
      </c>
      <c r="H53" s="54">
        <v>208200</v>
      </c>
      <c r="I53" s="54">
        <v>840</v>
      </c>
      <c r="J53" s="38">
        <v>15247924</v>
      </c>
      <c r="K53" s="38">
        <v>1271</v>
      </c>
      <c r="L53" s="38">
        <v>2572000</v>
      </c>
      <c r="M53" s="38">
        <v>124274238</v>
      </c>
      <c r="N53" s="38">
        <v>94684519</v>
      </c>
      <c r="O53" s="38">
        <v>6977187</v>
      </c>
      <c r="P53" s="38">
        <v>263757</v>
      </c>
      <c r="Q53" s="38">
        <v>6713430</v>
      </c>
      <c r="R53" s="40">
        <f t="shared" si="6"/>
        <v>7409.9668874172185</v>
      </c>
      <c r="S53" s="39">
        <f t="shared" si="7"/>
        <v>4.3310810831734166E-2</v>
      </c>
    </row>
    <row r="54" spans="1:19" ht="10.5" customHeight="1">
      <c r="A54" s="12" t="s">
        <v>53</v>
      </c>
      <c r="B54" s="38">
        <v>1200</v>
      </c>
      <c r="C54" s="38">
        <v>359516747</v>
      </c>
      <c r="D54" s="38">
        <f t="shared" si="5"/>
        <v>299597.28916666668</v>
      </c>
      <c r="E54" s="38">
        <v>18419253</v>
      </c>
      <c r="F54" s="38">
        <v>35072555</v>
      </c>
      <c r="G54" s="38">
        <v>59</v>
      </c>
      <c r="H54" s="54">
        <v>197745</v>
      </c>
      <c r="I54" s="54">
        <v>1141</v>
      </c>
      <c r="J54" s="38">
        <v>36634222</v>
      </c>
      <c r="K54" s="38">
        <v>1680</v>
      </c>
      <c r="L54" s="38">
        <v>3391619</v>
      </c>
      <c r="M54" s="38">
        <v>302639859</v>
      </c>
      <c r="N54" s="38">
        <v>198947375</v>
      </c>
      <c r="O54" s="38">
        <v>15018797</v>
      </c>
      <c r="P54" s="38">
        <v>710119</v>
      </c>
      <c r="Q54" s="38">
        <v>14308678</v>
      </c>
      <c r="R54" s="40">
        <f t="shared" si="6"/>
        <v>11923.898333333333</v>
      </c>
      <c r="S54" s="39">
        <f t="shared" si="7"/>
        <v>3.9799753751109682E-2</v>
      </c>
    </row>
    <row r="55" spans="1:19" ht="10.5" customHeight="1">
      <c r="A55" s="12" t="s">
        <v>52</v>
      </c>
      <c r="B55" s="38">
        <v>358</v>
      </c>
      <c r="C55" s="38">
        <v>245860484</v>
      </c>
      <c r="D55" s="38">
        <f t="shared" si="5"/>
        <v>686761.12849162007</v>
      </c>
      <c r="E55" s="38">
        <v>11990764</v>
      </c>
      <c r="F55" s="38">
        <v>15926801</v>
      </c>
      <c r="G55" s="38">
        <v>11</v>
      </c>
      <c r="H55" s="54">
        <v>37200</v>
      </c>
      <c r="I55" s="54">
        <v>347</v>
      </c>
      <c r="J55" s="38">
        <v>27639599</v>
      </c>
      <c r="K55" s="38">
        <v>571</v>
      </c>
      <c r="L55" s="38">
        <v>1152520</v>
      </c>
      <c r="M55" s="38">
        <v>213095128</v>
      </c>
      <c r="N55" s="38">
        <v>86882445</v>
      </c>
      <c r="O55" s="38">
        <v>6636392</v>
      </c>
      <c r="P55" s="38">
        <v>773622</v>
      </c>
      <c r="Q55" s="38">
        <v>5862770</v>
      </c>
      <c r="R55" s="40">
        <f t="shared" si="6"/>
        <v>16376.45251396648</v>
      </c>
      <c r="S55" s="39">
        <f t="shared" si="7"/>
        <v>2.3845922307710092E-2</v>
      </c>
    </row>
    <row r="56" spans="1:19" ht="10.5" customHeight="1">
      <c r="A56" s="8" t="s">
        <v>15</v>
      </c>
      <c r="B56" s="38">
        <v>571</v>
      </c>
      <c r="C56" s="38">
        <v>8183043847</v>
      </c>
      <c r="D56" s="38">
        <f t="shared" si="5"/>
        <v>14331075.038528897</v>
      </c>
      <c r="E56" s="38">
        <v>254698923</v>
      </c>
      <c r="F56" s="38">
        <v>210734712</v>
      </c>
      <c r="G56" s="38">
        <v>17</v>
      </c>
      <c r="H56" s="54">
        <v>53400</v>
      </c>
      <c r="I56" s="54">
        <v>554</v>
      </c>
      <c r="J56" s="38">
        <v>873995944</v>
      </c>
      <c r="K56" s="38">
        <v>870</v>
      </c>
      <c r="L56" s="38">
        <v>1745500</v>
      </c>
      <c r="M56" s="38">
        <v>7351213214</v>
      </c>
      <c r="N56" s="38">
        <v>479051389</v>
      </c>
      <c r="O56" s="38">
        <v>36987370</v>
      </c>
      <c r="P56" s="38">
        <v>3353565</v>
      </c>
      <c r="Q56" s="38">
        <v>33633805</v>
      </c>
      <c r="R56" s="40">
        <f t="shared" si="6"/>
        <v>58903.336252189139</v>
      </c>
      <c r="S56" s="39">
        <f t="shared" si="7"/>
        <v>4.1101826690480891E-3</v>
      </c>
    </row>
    <row r="57" spans="1:19" ht="10.5" customHeight="1" thickBot="1">
      <c r="A57" s="26" t="s">
        <v>1</v>
      </c>
      <c r="B57" s="32">
        <f>SUM(B38:B56)</f>
        <v>97838</v>
      </c>
      <c r="C57" s="32">
        <f>SUM(C38:C56)</f>
        <v>11595705716.809999</v>
      </c>
      <c r="D57" s="32">
        <f t="shared" si="5"/>
        <v>118519.44762576913</v>
      </c>
      <c r="E57" s="32">
        <f>SUM(E38:E56)</f>
        <v>847154912</v>
      </c>
      <c r="F57" s="32">
        <f t="shared" ref="F57:Q57" si="8">SUM(F38:F56)</f>
        <v>684774043.03999996</v>
      </c>
      <c r="G57" s="32">
        <f t="shared" si="8"/>
        <v>43463</v>
      </c>
      <c r="H57" s="32">
        <f>SUM(H38:H56)</f>
        <v>131476122</v>
      </c>
      <c r="I57" s="32">
        <f>SUM(I38:I56)</f>
        <v>54375</v>
      </c>
      <c r="J57" s="32">
        <f t="shared" si="8"/>
        <v>1430511171</v>
      </c>
      <c r="K57" s="32">
        <f>SUM(K38:K56)</f>
        <v>131051</v>
      </c>
      <c r="L57" s="32">
        <f>SUM(L38:L56)</f>
        <v>308816693</v>
      </c>
      <c r="M57" s="32">
        <f t="shared" si="8"/>
        <v>9887282599.7700005</v>
      </c>
      <c r="N57" s="32">
        <f t="shared" si="8"/>
        <v>2776074049</v>
      </c>
      <c r="O57" s="32">
        <f t="shared" si="8"/>
        <v>205430401</v>
      </c>
      <c r="P57" s="32">
        <f t="shared" si="8"/>
        <v>9418829</v>
      </c>
      <c r="Q57" s="32">
        <f t="shared" si="8"/>
        <v>196011572</v>
      </c>
      <c r="R57" s="69">
        <f t="shared" ref="R57" si="9">Q57/B57</f>
        <v>2003.4298738731372</v>
      </c>
      <c r="S57" s="36">
        <f t="shared" si="7"/>
        <v>1.6903807046072843E-2</v>
      </c>
    </row>
    <row r="58" spans="1:19" ht="10.5" customHeight="1">
      <c r="A58" s="84" t="s">
        <v>121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6"/>
      <c r="S58" s="87"/>
    </row>
    <row r="59" spans="1:19" ht="10.5" customHeight="1">
      <c r="A59" s="84" t="s">
        <v>122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87"/>
    </row>
    <row r="60" spans="1:19" ht="10.5" customHeight="1">
      <c r="A60" s="84" t="s">
        <v>111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9"/>
      <c r="P60" s="89"/>
      <c r="Q60" s="89"/>
      <c r="R60" s="89"/>
      <c r="S60" s="89"/>
    </row>
    <row r="61" spans="1:19" ht="10.5" customHeight="1">
      <c r="A61" s="90" t="s">
        <v>88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89"/>
      <c r="N61" s="89"/>
      <c r="O61" s="89"/>
      <c r="P61" s="89"/>
      <c r="Q61" s="89"/>
      <c r="R61" s="89"/>
      <c r="S61" s="89"/>
    </row>
    <row r="62" spans="1:19" ht="10.5" customHeight="1">
      <c r="A62" s="90" t="s">
        <v>87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89"/>
      <c r="N62" s="89"/>
      <c r="O62" s="89"/>
      <c r="P62" s="89"/>
      <c r="Q62" s="89"/>
      <c r="R62" s="89"/>
      <c r="S62" s="89"/>
    </row>
    <row r="63" spans="1:19" ht="10.5" customHeight="1">
      <c r="A63" s="90" t="s">
        <v>123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89"/>
      <c r="N63" s="89"/>
      <c r="O63" s="89"/>
      <c r="P63" s="89"/>
      <c r="Q63" s="89"/>
      <c r="R63" s="89"/>
      <c r="S63" s="89"/>
    </row>
    <row r="64" spans="1:19" ht="10.5" customHeight="1">
      <c r="A64" s="91" t="s">
        <v>114</v>
      </c>
      <c r="B64" s="90"/>
      <c r="C64" s="90"/>
      <c r="D64" s="90"/>
      <c r="E64" s="90"/>
      <c r="F64" s="90"/>
      <c r="G64" s="90"/>
      <c r="H64" s="90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</row>
    <row r="65" spans="1:19" ht="10.5" customHeight="1">
      <c r="A65" s="91" t="s">
        <v>119</v>
      </c>
      <c r="B65" s="90"/>
      <c r="C65" s="90"/>
      <c r="D65" s="90"/>
      <c r="E65" s="90"/>
      <c r="F65" s="90"/>
      <c r="G65" s="90"/>
      <c r="H65" s="90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</row>
    <row r="66" spans="1:19" ht="10.5" customHeight="1">
      <c r="A66" s="91" t="s">
        <v>118</v>
      </c>
      <c r="B66" s="90"/>
      <c r="C66" s="90"/>
      <c r="D66" s="90"/>
      <c r="E66" s="90"/>
      <c r="F66" s="90"/>
      <c r="G66" s="90"/>
      <c r="H66" s="90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</row>
    <row r="67" spans="1:19" ht="10.5" customHeight="1">
      <c r="A67" s="90" t="s">
        <v>93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89"/>
      <c r="N67" s="89"/>
      <c r="O67" s="89"/>
      <c r="P67" s="89"/>
      <c r="Q67" s="89"/>
      <c r="R67" s="89"/>
      <c r="S67" s="89"/>
    </row>
    <row r="68" spans="1:19" ht="10.5" customHeight="1">
      <c r="A68" s="91" t="s">
        <v>112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89"/>
      <c r="N68" s="89"/>
      <c r="O68" s="89"/>
      <c r="P68" s="89"/>
      <c r="Q68" s="89"/>
      <c r="R68" s="89"/>
      <c r="S68" s="89"/>
    </row>
    <row r="69" spans="1:19" ht="10.5" customHeight="1">
      <c r="A69" s="90" t="s">
        <v>113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89"/>
      <c r="N69" s="89"/>
      <c r="O69" s="89"/>
      <c r="P69" s="89"/>
      <c r="Q69" s="89"/>
      <c r="R69" s="89"/>
      <c r="S69" s="89"/>
    </row>
    <row r="70" spans="1:19" ht="10.5" customHeight="1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</row>
    <row r="72" spans="1:19" ht="10.5" customHeight="1">
      <c r="C72" s="60"/>
      <c r="E72" s="60"/>
      <c r="F72" s="60"/>
      <c r="G72" s="60"/>
      <c r="H72" s="60"/>
      <c r="K72" s="60"/>
      <c r="L72" s="60"/>
      <c r="M72" s="60"/>
      <c r="N72" s="60"/>
      <c r="O72" s="60"/>
      <c r="P72" s="60"/>
      <c r="Q72" s="60"/>
    </row>
  </sheetData>
  <phoneticPr fontId="0" type="noConversion"/>
  <printOptions horizontalCentered="1"/>
  <pageMargins left="0" right="0" top="0.4" bottom="0" header="0" footer="0"/>
  <pageSetup scale="80" orientation="landscape" r:id="rId1"/>
  <headerFooter alignWithMargins="0"/>
  <ignoredErrors>
    <ignoredError sqref="D36 D57" formula="1"/>
    <ignoredError sqref="S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MFS Return</vt:lpstr>
      <vt:lpstr>' 2013 Calculation MFS Return'!Print_Area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2015-11-12T14:11:11Z</cp:lastPrinted>
  <dcterms:created xsi:type="dcterms:W3CDTF">2005-06-27T11:45:55Z</dcterms:created>
  <dcterms:modified xsi:type="dcterms:W3CDTF">2015-11-20T21:41:34Z</dcterms:modified>
</cp:coreProperties>
</file>