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MFJSS ID Ded" sheetId="3" r:id="rId1"/>
  </sheets>
  <definedNames>
    <definedName name="_xlnm.Print_Area" localSheetId="0">' 2014 Calculation MFJSS ID Ded'!$A$1:$W$71</definedName>
  </definedNames>
  <calcPr calcId="152511" calcOnSave="0"/>
</workbook>
</file>

<file path=xl/calcChain.xml><?xml version="1.0" encoding="utf-8"?>
<calcChain xmlns="http://schemas.openxmlformats.org/spreadsheetml/2006/main">
  <c r="W55" i="3" l="1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L14" i="3"/>
  <c r="L13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R24" i="3"/>
  <c r="R23" i="3"/>
  <c r="R22" i="3"/>
  <c r="R21" i="3"/>
  <c r="R20" i="3"/>
  <c r="R19" i="3"/>
  <c r="R18" i="3"/>
  <c r="R17" i="3"/>
  <c r="R16" i="3"/>
  <c r="R15" i="3"/>
  <c r="R14" i="3"/>
  <c r="R13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W56" i="3" l="1"/>
  <c r="V56" i="3"/>
  <c r="V55" i="3"/>
  <c r="V54" i="3"/>
  <c r="V53" i="3"/>
  <c r="V52" i="3"/>
  <c r="V51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W35" i="3"/>
  <c r="W34" i="3"/>
  <c r="V35" i="3"/>
  <c r="V34" i="3"/>
  <c r="V33" i="3"/>
  <c r="V32" i="3"/>
  <c r="V31" i="3"/>
  <c r="V30" i="3"/>
  <c r="V29" i="3"/>
  <c r="V28" i="3"/>
  <c r="V27" i="3"/>
  <c r="R35" i="3"/>
  <c r="R34" i="3"/>
  <c r="R33" i="3"/>
  <c r="R32" i="3"/>
  <c r="R31" i="3"/>
  <c r="R30" i="3"/>
  <c r="R29" i="3"/>
  <c r="R28" i="3"/>
  <c r="R27" i="3"/>
  <c r="R26" i="3"/>
  <c r="R25" i="3"/>
  <c r="Q35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F57" i="3" l="1"/>
  <c r="E57" i="3"/>
  <c r="D57" i="3"/>
  <c r="C57" i="3"/>
  <c r="F36" i="3"/>
  <c r="E36" i="3"/>
  <c r="D36" i="3"/>
  <c r="C36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H35" i="3"/>
  <c r="J36" i="3" l="1"/>
  <c r="I36" i="3"/>
  <c r="G36" i="3" l="1"/>
  <c r="B36" i="3"/>
  <c r="U57" i="3"/>
  <c r="S57" i="3"/>
  <c r="P57" i="3"/>
  <c r="O57" i="3"/>
  <c r="R57" i="3" s="1"/>
  <c r="M57" i="3"/>
  <c r="K57" i="3"/>
  <c r="J57" i="3"/>
  <c r="I57" i="3"/>
  <c r="G57" i="3"/>
  <c r="B57" i="3"/>
  <c r="U36" i="3"/>
  <c r="S36" i="3"/>
  <c r="P36" i="3"/>
  <c r="O36" i="3"/>
  <c r="R36" i="3" s="1"/>
  <c r="M36" i="3"/>
  <c r="K36" i="3"/>
  <c r="L36" i="3" s="1"/>
  <c r="Q36" i="3" l="1"/>
  <c r="H57" i="3"/>
  <c r="W57" i="3"/>
  <c r="V57" i="3"/>
  <c r="N36" i="3"/>
  <c r="V36" i="3"/>
  <c r="W36" i="3"/>
  <c r="Q57" i="3"/>
  <c r="L57" i="3"/>
  <c r="N57" i="3"/>
  <c r="H36" i="3"/>
  <c r="T36" i="3"/>
  <c r="T57" i="3"/>
</calcChain>
</file>

<file path=xl/sharedStrings.xml><?xml version="1.0" encoding="utf-8"?>
<sst xmlns="http://schemas.openxmlformats.org/spreadsheetml/2006/main" count="189" uniqueCount="140">
  <si>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</si>
  <si>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</si>
  <si>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</si>
  <si>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</si>
  <si>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</si>
  <si>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</si>
  <si>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</si>
  <si>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</si>
  <si>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 xml:space="preserve">Computed </t>
  </si>
  <si>
    <t>Credits</t>
  </si>
  <si>
    <t>Additions</t>
  </si>
  <si>
    <t>[%]</t>
  </si>
  <si>
    <t xml:space="preserve"> 1,000,000 or more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</si>
  <si>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</si>
  <si>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</si>
  <si>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</si>
  <si>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</si>
  <si>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</si>
  <si>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</si>
  <si>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</si>
  <si>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</si>
  <si>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</si>
  <si>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</si>
  <si>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</si>
  <si>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</si>
  <si>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</si>
  <si>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</si>
  <si>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</si>
  <si>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</si>
  <si>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</si>
  <si>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</si>
  <si>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</si>
  <si>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</si>
  <si>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</si>
  <si>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</si>
  <si>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</si>
  <si>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</si>
  <si>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</si>
  <si>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</si>
  <si>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</si>
  <si>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</si>
  <si>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</si>
  <si>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</si>
  <si>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</si>
  <si>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</si>
  <si>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</si>
  <si>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</si>
  <si>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</si>
  <si>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</si>
  <si>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</si>
  <si>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</si>
  <si>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</si>
  <si>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</si>
  <si>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</si>
  <si>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</si>
  <si>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</si>
  <si>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</si>
  <si>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</si>
  <si>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</si>
  <si>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</si>
  <si>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</si>
  <si>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</si>
  <si>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</si>
  <si>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</si>
  <si>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</si>
  <si>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</si>
  <si>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</si>
  <si>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</si>
  <si>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</si>
  <si>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</si>
  <si>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</si>
  <si>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</si>
  <si>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</si>
  <si>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</si>
  <si>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</si>
  <si>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Aggre-</t>
  </si>
  <si>
    <t>gate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</si>
  <si>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</si>
  <si>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</si>
  <si>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</si>
  <si>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</si>
  <si>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</si>
  <si>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</si>
  <si>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</si>
  <si>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>ID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</si>
  <si>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</si>
  <si>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</si>
  <si>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</si>
  <si>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</si>
  <si>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</si>
  <si>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</si>
  <si>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</si>
  <si>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Effec-</t>
  </si>
  <si>
    <t>Federal</t>
  </si>
  <si>
    <t>turns</t>
  </si>
  <si>
    <t>tive</t>
  </si>
  <si>
    <t>[MFJ-</t>
  </si>
  <si>
    <t>Income Level</t>
  </si>
  <si>
    <t>as a %</t>
  </si>
  <si>
    <t>of All</t>
  </si>
  <si>
    <t>a</t>
  </si>
  <si>
    <t xml:space="preserve">Net Tax </t>
  </si>
  <si>
    <t>Per Return</t>
  </si>
  <si>
    <t>[All MFJ/</t>
  </si>
  <si>
    <t>Returns]</t>
  </si>
  <si>
    <t>Gross</t>
  </si>
  <si>
    <t>Factor</t>
  </si>
  <si>
    <t>NCTI Level</t>
  </si>
  <si>
    <t>FAGI Level</t>
  </si>
  <si>
    <t xml:space="preserve">TABLE 4B.   TAX YEAR 2014 INDIVIDUAL INCOME TAX CALCULATION BY INCOME LEVEL BY DEDUCTION TYPE </t>
  </si>
  <si>
    <t xml:space="preserve">             D-400 Filing Financial Statistics:</t>
  </si>
  <si>
    <t xml:space="preserve">             Balance Tax Due/Overpayment</t>
  </si>
  <si>
    <t xml:space="preserve">     Balance Tax Due</t>
  </si>
  <si>
    <t xml:space="preserve">        Overpayment</t>
  </si>
  <si>
    <t>[Net Tax†</t>
  </si>
  <si>
    <t xml:space="preserve"> &gt; Pre-</t>
  </si>
  <si>
    <t xml:space="preserve"> &lt; Pre-</t>
  </si>
  <si>
    <t>payments]</t>
  </si>
  <si>
    <t xml:space="preserve">                Itemized Deductions††:</t>
  </si>
  <si>
    <t>Taken</t>
  </si>
  <si>
    <t>Rate†††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</si>
  <si>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</si>
  <si>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</si>
  <si>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t xml:space="preserve">   MARRIED FILING JOINTLY/SURVIVING SPOUSE:  ITEMIZED DEDUCTION</t>
  </si>
  <si>
    <t>ID Re-</t>
  </si>
  <si>
    <t>SS-ID</t>
  </si>
  <si>
    <t>MFJ/SS</t>
  </si>
  <si>
    <t>SS]</t>
  </si>
  <si>
    <t xml:space="preserve"> 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</si>
  <si>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</si>
  <si>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 †Net Tax=Computed net tax liability (after application of tax credits) plus consumer use tax liability</t>
  </si>
  <si>
    <r>
      <t xml:space="preserve"> 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</si>
  <si>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t xml:space="preserve">      tax rates of 6%, 7%, and 7.75% with breaking points delineated according to filing status and taxable income); increases the NC standard deduction amount; redefines and limits allowable itemized deductions; eliminates the personal exemption </t>
  </si>
  <si>
    <t xml:space="preserve">      allowance provision; increases the allowable child tax credit for certain taxpayers; and either eliminates or allows to sunset other tax credits applicable to the personal income tax.  </t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</si>
  <si>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</si>
  <si>
    <t xml:space="preserve">      Basic standard deduction allowances vary according to filing status: S=$7,500; MFJ/SS=$15,000; MFS=$7,500; and HH=$12,000.  </t>
  </si>
  <si>
    <t xml:space="preserve">  ††Claiming itemized deductions on the federal return 1040 Sch A is a prerequisite for claiming itemized deductions on the NC D-400 Sch S return.  Allowable itemized deductions provisions for NC tax purposes (no longer identical to allowable </t>
  </si>
  <si>
    <t xml:space="preserve"> 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</si>
  <si>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 charitable contributions as allowed under the Code.  NC does not allow a deduction for state and local taxes and foreign income taxes, or for medical and dental expenses (deduction for medical and dental expenses reinstated for tax year 2015).</t>
  </si>
  <si>
    <t xml:space="preserve">      Proration (income apportionment) factors applicable to part-year and nonresident individuals can exceed 100% in cases where the portion of income subject to NC income tax exceeds total federal gross income, as adjusted.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</si>
</sst>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7" fontId="2" fillId="0" borderId="0"/>
  </cellStyleXfs>
  <cellXfs count="120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0" fontId="1" fillId="2" borderId="4" xfId="0" applyFont="1" applyFill="1" applyBorder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2" xfId="0" applyNumberFormat="1" applyFont="1" applyFill="1" applyBorder="1" applyAlignment="1">
      <alignment horizontal="center"/>
    </xf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5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1" fillId="3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3" fontId="1" fillId="3" borderId="10" xfId="0" applyNumberFormat="1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right"/>
    </xf>
    <xf numFmtId="3" fontId="1" fillId="2" borderId="20" xfId="0" applyNumberFormat="1" applyFont="1" applyFill="1" applyBorder="1"/>
    <xf numFmtId="3" fontId="1" fillId="3" borderId="19" xfId="0" applyNumberFormat="1" applyFont="1" applyFill="1" applyBorder="1"/>
    <xf numFmtId="3" fontId="1" fillId="3" borderId="20" xfId="0" applyNumberFormat="1" applyFont="1" applyFill="1" applyBorder="1"/>
    <xf numFmtId="3" fontId="1" fillId="2" borderId="22" xfId="0" applyNumberFormat="1" applyFont="1" applyFill="1" applyBorder="1"/>
    <xf numFmtId="0" fontId="0" fillId="4" borderId="7" xfId="0" applyFill="1" applyBorder="1"/>
    <xf numFmtId="10" fontId="1" fillId="2" borderId="0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165" fontId="1" fillId="2" borderId="16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37" fontId="3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0" xfId="0" quotePrefix="1" applyFont="1" applyFill="1"/>
    <xf numFmtId="0" fontId="1" fillId="2" borderId="23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/>
    </xf>
    <xf numFmtId="3" fontId="1" fillId="5" borderId="5" xfId="0" applyNumberFormat="1" applyFont="1" applyFill="1" applyBorder="1"/>
    <xf numFmtId="3" fontId="1" fillId="5" borderId="2" xfId="0" applyNumberFormat="1" applyFont="1" applyFill="1" applyBorder="1"/>
    <xf numFmtId="3" fontId="1" fillId="5" borderId="18" xfId="0" applyNumberFormat="1" applyFont="1" applyFill="1" applyBorder="1"/>
    <xf numFmtId="3" fontId="1" fillId="5" borderId="4" xfId="0" applyNumberFormat="1" applyFont="1" applyFill="1" applyBorder="1"/>
    <xf numFmtId="3" fontId="1" fillId="5" borderId="17" xfId="0" applyNumberFormat="1" applyFont="1" applyFill="1" applyBorder="1"/>
    <xf numFmtId="3" fontId="1" fillId="5" borderId="24" xfId="0" applyNumberFormat="1" applyFont="1" applyFill="1" applyBorder="1"/>
    <xf numFmtId="3" fontId="1" fillId="2" borderId="25" xfId="0" applyNumberFormat="1" applyFont="1" applyFill="1" applyBorder="1"/>
    <xf numFmtId="3" fontId="1" fillId="3" borderId="25" xfId="0" applyNumberFormat="1" applyFont="1" applyFill="1" applyBorder="1"/>
    <xf numFmtId="38" fontId="1" fillId="2" borderId="2" xfId="0" applyNumberFormat="1" applyFont="1" applyFill="1" applyBorder="1" applyAlignment="1">
      <alignment horizontal="right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tabSelected="1" zoomScaleNormal="100" workbookViewId="0">
      <selection activeCell="W56" sqref="W56"/>
    </sheetView>
  </sheetViews>
  <sheetFormatPr defaultRowHeight="10.5" customHeight="1" x14ac:dyDescent="0.2"/>
  <cols>
    <col min="1" max="1" width="12.7109375" style="11" customWidth="1"/>
    <col min="2" max="3" width="6.42578125" style="11" customWidth="1"/>
    <col min="4" max="4" width="9" style="11" customWidth="1"/>
    <col min="5" max="5" width="6.42578125" style="11" customWidth="1"/>
    <col min="6" max="6" width="9" style="11" customWidth="1"/>
    <col min="7" max="7" width="10.85546875" style="11" customWidth="1"/>
    <col min="8" max="8" width="7.5703125" style="11" customWidth="1"/>
    <col min="9" max="9" width="9.28515625" style="11" customWidth="1"/>
    <col min="10" max="10" width="10.140625" style="11" customWidth="1"/>
    <col min="11" max="11" width="6.42578125" style="11" customWidth="1"/>
    <col min="12" max="12" width="5.42578125" style="11" customWidth="1"/>
    <col min="13" max="13" width="9.7109375" style="11" customWidth="1"/>
    <col min="14" max="14" width="6.42578125" style="11" customWidth="1"/>
    <col min="15" max="15" width="10.85546875" style="11" customWidth="1"/>
    <col min="16" max="16" width="10.7109375" style="11" customWidth="1"/>
    <col min="17" max="17" width="6.5703125" style="11" customWidth="1"/>
    <col min="18" max="18" width="6.42578125" style="11" customWidth="1"/>
    <col min="19" max="19" width="10" style="11" customWidth="1"/>
    <col min="20" max="20" width="7.85546875" style="11" customWidth="1"/>
    <col min="21" max="21" width="9.7109375" style="11" customWidth="1"/>
    <col min="22" max="22" width="7" style="11" customWidth="1"/>
    <col min="23" max="23" width="5.85546875" style="11" customWidth="1"/>
    <col min="24" max="16384" width="9.140625" style="11"/>
  </cols>
  <sheetData>
    <row r="1" spans="1:23" ht="10.5" customHeight="1" x14ac:dyDescent="0.2">
      <c r="A1" s="41" t="s">
        <v>109</v>
      </c>
      <c r="B1" s="27"/>
      <c r="C1" s="27"/>
      <c r="D1" s="27"/>
      <c r="E1" s="27"/>
      <c r="F1" s="27"/>
      <c r="G1" s="27"/>
      <c r="H1" s="27"/>
      <c r="I1" s="27"/>
      <c r="J1" s="28"/>
      <c r="K1" s="28"/>
      <c r="L1" s="28"/>
      <c r="M1" s="27"/>
      <c r="N1" s="27"/>
      <c r="O1" s="28"/>
      <c r="P1" s="28"/>
      <c r="Q1" s="28"/>
      <c r="R1" s="28"/>
      <c r="S1" s="28"/>
      <c r="T1" s="28"/>
      <c r="U1" s="3"/>
      <c r="V1" s="3"/>
      <c r="W1" s="3"/>
    </row>
    <row r="2" spans="1:23" ht="10.5" customHeight="1" x14ac:dyDescent="0.2">
      <c r="A2" s="41"/>
      <c r="B2" s="27"/>
      <c r="C2" s="27"/>
      <c r="D2" s="27"/>
      <c r="E2" s="27"/>
      <c r="F2" s="27"/>
      <c r="G2" s="27"/>
      <c r="H2" s="27"/>
      <c r="I2" s="27"/>
      <c r="J2" s="28"/>
      <c r="K2" s="28"/>
      <c r="L2" s="28"/>
      <c r="M2" s="27"/>
      <c r="N2" s="27"/>
      <c r="O2" s="28"/>
      <c r="P2" s="28"/>
      <c r="Q2" s="28"/>
      <c r="R2" s="28"/>
      <c r="S2" s="28"/>
      <c r="T2" s="28"/>
      <c r="U2" s="3"/>
      <c r="V2" s="3"/>
      <c r="W2" s="3"/>
    </row>
    <row r="3" spans="1:23" ht="11.25" customHeight="1" thickBot="1" x14ac:dyDescent="0.25">
      <c r="G3" s="43"/>
      <c r="H3" s="9"/>
      <c r="I3" s="43" t="s">
        <v>123</v>
      </c>
      <c r="J3" s="9"/>
      <c r="K3" s="1"/>
      <c r="L3" s="5"/>
      <c r="M3" s="43"/>
      <c r="N3" s="43"/>
      <c r="O3" s="43"/>
      <c r="P3" s="43"/>
      <c r="Q3" s="9"/>
      <c r="R3" s="4"/>
      <c r="S3" s="2"/>
      <c r="T3" s="4"/>
      <c r="U3" s="2"/>
      <c r="V3" s="2"/>
      <c r="W3" s="2"/>
    </row>
    <row r="4" spans="1:23" ht="10.5" customHeight="1" x14ac:dyDescent="0.2">
      <c r="A4" s="14"/>
      <c r="B4" s="87" t="s">
        <v>75</v>
      </c>
      <c r="C4" s="60" t="s">
        <v>110</v>
      </c>
      <c r="D4" s="72"/>
      <c r="E4" s="72"/>
      <c r="F4" s="55"/>
      <c r="G4" s="55"/>
      <c r="H4" s="72"/>
      <c r="I4" s="54" t="s">
        <v>85</v>
      </c>
      <c r="J4" s="55"/>
      <c r="K4" s="60" t="s">
        <v>118</v>
      </c>
      <c r="L4" s="60"/>
      <c r="M4" s="60"/>
      <c r="N4" s="60"/>
      <c r="O4" s="54" t="s">
        <v>82</v>
      </c>
      <c r="P4" s="72"/>
      <c r="Q4" s="55"/>
      <c r="R4" s="16" t="s">
        <v>77</v>
      </c>
      <c r="S4" s="15"/>
      <c r="T4" s="15"/>
      <c r="U4" s="17"/>
      <c r="V4" s="16" t="s">
        <v>68</v>
      </c>
      <c r="W4" s="42"/>
    </row>
    <row r="5" spans="1:23" ht="10.5" customHeight="1" x14ac:dyDescent="0.2">
      <c r="A5" s="2"/>
      <c r="B5" s="88" t="s">
        <v>76</v>
      </c>
      <c r="C5" s="68" t="s">
        <v>111</v>
      </c>
      <c r="D5" s="10"/>
      <c r="E5" s="10"/>
      <c r="F5" s="69"/>
      <c r="G5" s="69" t="s">
        <v>86</v>
      </c>
      <c r="H5" s="6"/>
      <c r="I5" s="77" t="s">
        <v>87</v>
      </c>
      <c r="J5" s="69"/>
      <c r="K5" s="57"/>
      <c r="L5" s="61" t="s">
        <v>98</v>
      </c>
      <c r="M5" s="70"/>
      <c r="N5" s="61"/>
      <c r="O5" s="56" t="s">
        <v>83</v>
      </c>
      <c r="P5" s="79"/>
      <c r="Q5" s="69"/>
      <c r="R5" s="69" t="s">
        <v>80</v>
      </c>
      <c r="S5" s="7"/>
      <c r="T5" s="7"/>
      <c r="U5" s="19" t="s">
        <v>88</v>
      </c>
      <c r="V5" s="18" t="s">
        <v>69</v>
      </c>
      <c r="W5" s="31"/>
    </row>
    <row r="6" spans="1:23" ht="10.5" customHeight="1" x14ac:dyDescent="0.2">
      <c r="A6" s="2"/>
      <c r="B6" s="88" t="s">
        <v>23</v>
      </c>
      <c r="C6" s="108" t="s">
        <v>112</v>
      </c>
      <c r="D6" s="109"/>
      <c r="E6" s="108" t="s">
        <v>113</v>
      </c>
      <c r="F6" s="109"/>
      <c r="G6" s="69" t="s">
        <v>89</v>
      </c>
      <c r="H6" s="6" t="s">
        <v>68</v>
      </c>
      <c r="I6" s="77" t="s">
        <v>90</v>
      </c>
      <c r="J6" s="69"/>
      <c r="K6" s="77"/>
      <c r="L6" s="18" t="s">
        <v>99</v>
      </c>
      <c r="M6" s="6"/>
      <c r="N6" s="18"/>
      <c r="O6" s="61"/>
      <c r="P6" s="61"/>
      <c r="Q6" s="100" t="s">
        <v>92</v>
      </c>
      <c r="R6" s="69" t="s">
        <v>100</v>
      </c>
      <c r="S6" s="7"/>
      <c r="T6" s="20"/>
      <c r="U6" s="19" t="s">
        <v>6</v>
      </c>
      <c r="V6" s="18" t="s">
        <v>101</v>
      </c>
      <c r="W6" s="6"/>
    </row>
    <row r="7" spans="1:23" ht="10.5" customHeight="1" x14ac:dyDescent="0.2">
      <c r="A7" s="2"/>
      <c r="B7" s="88" t="s">
        <v>24</v>
      </c>
      <c r="C7" s="57"/>
      <c r="D7" s="61" t="s">
        <v>114</v>
      </c>
      <c r="E7" s="57"/>
      <c r="F7" s="61" t="s">
        <v>114</v>
      </c>
      <c r="G7" s="69" t="s">
        <v>15</v>
      </c>
      <c r="H7" s="6" t="s">
        <v>69</v>
      </c>
      <c r="I7" s="6" t="s">
        <v>91</v>
      </c>
      <c r="J7" s="69"/>
      <c r="K7" s="18"/>
      <c r="L7" s="6" t="s">
        <v>126</v>
      </c>
      <c r="M7" s="6"/>
      <c r="N7" s="18" t="s">
        <v>68</v>
      </c>
      <c r="O7" s="7"/>
      <c r="P7" s="7"/>
      <c r="Q7" s="6" t="s">
        <v>95</v>
      </c>
      <c r="R7" s="18" t="s">
        <v>81</v>
      </c>
      <c r="S7" s="7" t="s">
        <v>8</v>
      </c>
      <c r="T7" s="7"/>
      <c r="U7" s="19" t="s">
        <v>70</v>
      </c>
      <c r="V7" s="18" t="s">
        <v>102</v>
      </c>
      <c r="W7" s="20" t="s">
        <v>92</v>
      </c>
    </row>
    <row r="8" spans="1:23" ht="10.5" customHeight="1" x14ac:dyDescent="0.2">
      <c r="A8" s="2"/>
      <c r="B8" s="88" t="s">
        <v>25</v>
      </c>
      <c r="C8" s="6" t="s">
        <v>23</v>
      </c>
      <c r="D8" s="18" t="s">
        <v>115</v>
      </c>
      <c r="E8" s="6" t="s">
        <v>23</v>
      </c>
      <c r="F8" s="18" t="s">
        <v>116</v>
      </c>
      <c r="G8" s="69" t="s">
        <v>16</v>
      </c>
      <c r="H8" s="6" t="s">
        <v>93</v>
      </c>
      <c r="I8" s="97"/>
      <c r="J8" s="73"/>
      <c r="K8" s="6" t="s">
        <v>23</v>
      </c>
      <c r="L8" s="18" t="s">
        <v>124</v>
      </c>
      <c r="M8" s="6"/>
      <c r="N8" s="18" t="s">
        <v>69</v>
      </c>
      <c r="O8" s="6" t="s">
        <v>17</v>
      </c>
      <c r="P8" s="6" t="s">
        <v>18</v>
      </c>
      <c r="Q8" s="7" t="s">
        <v>78</v>
      </c>
      <c r="R8" s="7" t="s">
        <v>24</v>
      </c>
      <c r="S8" s="7" t="s">
        <v>105</v>
      </c>
      <c r="T8" s="20" t="s">
        <v>7</v>
      </c>
      <c r="U8" s="19" t="s">
        <v>71</v>
      </c>
      <c r="V8" s="18" t="s">
        <v>103</v>
      </c>
      <c r="W8" s="20" t="s">
        <v>95</v>
      </c>
    </row>
    <row r="9" spans="1:23" ht="10.5" customHeight="1" x14ac:dyDescent="0.2">
      <c r="A9" s="2"/>
      <c r="B9" s="88" t="s">
        <v>74</v>
      </c>
      <c r="C9" s="22" t="s">
        <v>24</v>
      </c>
      <c r="D9" s="18" t="s">
        <v>117</v>
      </c>
      <c r="E9" s="22" t="s">
        <v>24</v>
      </c>
      <c r="F9" s="18" t="s">
        <v>117</v>
      </c>
      <c r="G9" s="69" t="s">
        <v>19</v>
      </c>
      <c r="H9" s="10" t="s">
        <v>89</v>
      </c>
      <c r="I9" s="6"/>
      <c r="J9" s="98"/>
      <c r="K9" s="22" t="s">
        <v>24</v>
      </c>
      <c r="L9" s="23" t="s">
        <v>94</v>
      </c>
      <c r="M9" s="6" t="s">
        <v>66</v>
      </c>
      <c r="N9" s="18" t="s">
        <v>84</v>
      </c>
      <c r="O9" s="21" t="s">
        <v>20</v>
      </c>
      <c r="P9" s="7" t="s">
        <v>20</v>
      </c>
      <c r="Q9" s="6" t="s">
        <v>79</v>
      </c>
      <c r="R9" s="7" t="s">
        <v>93</v>
      </c>
      <c r="S9" s="7" t="s">
        <v>26</v>
      </c>
      <c r="T9" s="7" t="s">
        <v>9</v>
      </c>
      <c r="U9" s="19" t="s">
        <v>72</v>
      </c>
      <c r="V9" s="18" t="s">
        <v>125</v>
      </c>
      <c r="W9" s="20" t="s">
        <v>6</v>
      </c>
    </row>
    <row r="10" spans="1:23" ht="10.5" customHeight="1" x14ac:dyDescent="0.2">
      <c r="A10" s="2"/>
      <c r="B10" s="88" t="s">
        <v>96</v>
      </c>
      <c r="C10" s="10" t="s">
        <v>25</v>
      </c>
      <c r="D10" s="18" t="s">
        <v>60</v>
      </c>
      <c r="E10" s="10" t="s">
        <v>25</v>
      </c>
      <c r="F10" s="18" t="s">
        <v>60</v>
      </c>
      <c r="G10" s="69" t="s">
        <v>21</v>
      </c>
      <c r="H10" s="10" t="s">
        <v>67</v>
      </c>
      <c r="I10" s="71" t="s">
        <v>10</v>
      </c>
      <c r="J10" s="23" t="s">
        <v>2</v>
      </c>
      <c r="K10" s="10" t="s">
        <v>25</v>
      </c>
      <c r="L10" s="23" t="s">
        <v>74</v>
      </c>
      <c r="M10" s="71" t="s">
        <v>60</v>
      </c>
      <c r="N10" s="18" t="s">
        <v>67</v>
      </c>
      <c r="O10" s="6" t="s">
        <v>22</v>
      </c>
      <c r="P10" s="6" t="s">
        <v>22</v>
      </c>
      <c r="Q10" s="6" t="s">
        <v>106</v>
      </c>
      <c r="R10" s="6" t="s">
        <v>89</v>
      </c>
      <c r="S10" s="7" t="s">
        <v>70</v>
      </c>
      <c r="T10" s="7" t="s">
        <v>119</v>
      </c>
      <c r="U10" s="19" t="s">
        <v>73</v>
      </c>
      <c r="V10" s="18" t="s">
        <v>104</v>
      </c>
      <c r="W10" s="20" t="s">
        <v>120</v>
      </c>
    </row>
    <row r="11" spans="1:23" ht="10.5" customHeight="1" thickBot="1" x14ac:dyDescent="0.25">
      <c r="A11" s="99" t="s">
        <v>97</v>
      </c>
      <c r="B11" s="89" t="s">
        <v>127</v>
      </c>
      <c r="C11" s="25" t="s">
        <v>74</v>
      </c>
      <c r="D11" s="24" t="s">
        <v>3</v>
      </c>
      <c r="E11" s="25" t="s">
        <v>74</v>
      </c>
      <c r="F11" s="25" t="s">
        <v>3</v>
      </c>
      <c r="G11" s="69" t="s">
        <v>3</v>
      </c>
      <c r="H11" s="10" t="s">
        <v>3</v>
      </c>
      <c r="I11" s="6" t="s">
        <v>3</v>
      </c>
      <c r="J11" s="18" t="s">
        <v>3</v>
      </c>
      <c r="K11" s="25" t="s">
        <v>74</v>
      </c>
      <c r="L11" s="19" t="s">
        <v>11</v>
      </c>
      <c r="M11" s="24" t="s">
        <v>3</v>
      </c>
      <c r="N11" s="25" t="s">
        <v>3</v>
      </c>
      <c r="O11" s="6" t="s">
        <v>3</v>
      </c>
      <c r="P11" s="7" t="s">
        <v>3</v>
      </c>
      <c r="Q11" s="19" t="s">
        <v>11</v>
      </c>
      <c r="R11" s="19" t="s">
        <v>11</v>
      </c>
      <c r="S11" s="7" t="s">
        <v>3</v>
      </c>
      <c r="T11" s="7" t="s">
        <v>3</v>
      </c>
      <c r="U11" s="19" t="s">
        <v>3</v>
      </c>
      <c r="V11" s="19" t="s">
        <v>3</v>
      </c>
      <c r="W11" s="19" t="s">
        <v>11</v>
      </c>
    </row>
    <row r="12" spans="1:23" ht="11.25" customHeight="1" thickBot="1" x14ac:dyDescent="0.25">
      <c r="A12" s="44" t="s">
        <v>107</v>
      </c>
      <c r="B12" s="50"/>
      <c r="C12" s="50"/>
      <c r="D12" s="50"/>
      <c r="E12" s="50"/>
      <c r="F12" s="50"/>
      <c r="G12" s="50"/>
      <c r="H12" s="50"/>
      <c r="I12" s="44"/>
      <c r="J12" s="46" t="s">
        <v>14</v>
      </c>
      <c r="K12" s="46"/>
      <c r="L12" s="47"/>
      <c r="M12" s="48"/>
      <c r="N12" s="49"/>
      <c r="O12" s="47"/>
      <c r="P12" s="48"/>
      <c r="Q12" s="48"/>
      <c r="R12" s="48"/>
      <c r="S12" s="48"/>
      <c r="T12" s="47"/>
      <c r="U12" s="47"/>
      <c r="V12" s="45"/>
      <c r="W12" s="47"/>
    </row>
    <row r="13" spans="1:23" ht="10.5" customHeight="1" x14ac:dyDescent="0.2">
      <c r="A13" s="2" t="s">
        <v>0</v>
      </c>
      <c r="B13" s="90">
        <v>217188</v>
      </c>
      <c r="C13" s="113">
        <v>144</v>
      </c>
      <c r="D13" s="110">
        <v>49785</v>
      </c>
      <c r="E13" s="110">
        <v>11409</v>
      </c>
      <c r="F13" s="110">
        <v>23655212</v>
      </c>
      <c r="G13" s="35">
        <v>33939383608</v>
      </c>
      <c r="H13" s="35">
        <f>G13/K13</f>
        <v>1027127.7913022425</v>
      </c>
      <c r="I13" s="35">
        <v>1504023234</v>
      </c>
      <c r="J13" s="35">
        <v>1755474354.8200002</v>
      </c>
      <c r="K13" s="35">
        <v>33043</v>
      </c>
      <c r="L13" s="74">
        <f>K13/B13</f>
        <v>0.15214008140412913</v>
      </c>
      <c r="M13" s="35">
        <v>3331277061</v>
      </c>
      <c r="N13" s="35">
        <f>M13/K13</f>
        <v>100816.42287322579</v>
      </c>
      <c r="O13" s="59">
        <v>30356655426.18</v>
      </c>
      <c r="P13" s="59">
        <v>-1384305453</v>
      </c>
      <c r="Q13" s="81">
        <f>P13/O13</f>
        <v>-4.5601382417318467E-2</v>
      </c>
      <c r="R13" s="74">
        <f>O13/G13</f>
        <v>0.89443744108023515</v>
      </c>
      <c r="S13" s="13">
        <v>0</v>
      </c>
      <c r="T13" s="62">
        <v>0</v>
      </c>
      <c r="U13" s="62">
        <v>0</v>
      </c>
      <c r="V13" s="37">
        <v>0</v>
      </c>
      <c r="W13" s="37">
        <v>0</v>
      </c>
    </row>
    <row r="14" spans="1:23" ht="10.5" customHeight="1" x14ac:dyDescent="0.2">
      <c r="A14" s="2" t="s">
        <v>61</v>
      </c>
      <c r="B14" s="91">
        <v>49515</v>
      </c>
      <c r="C14" s="114">
        <v>4073</v>
      </c>
      <c r="D14" s="111">
        <v>160565</v>
      </c>
      <c r="E14" s="111">
        <v>4600</v>
      </c>
      <c r="F14" s="111">
        <v>1208483.1299999999</v>
      </c>
      <c r="G14" s="63">
        <v>5953044219</v>
      </c>
      <c r="H14" s="53">
        <f>G14/K14</f>
        <v>647281.09372621507</v>
      </c>
      <c r="I14" s="53">
        <v>97061828</v>
      </c>
      <c r="J14" s="53">
        <v>145560371.13999999</v>
      </c>
      <c r="K14" s="53">
        <v>9197</v>
      </c>
      <c r="L14" s="75">
        <f>K14/B14</f>
        <v>0.18574169443602948</v>
      </c>
      <c r="M14" s="53">
        <v>486287999</v>
      </c>
      <c r="N14" s="53">
        <f>M14/K14</f>
        <v>52874.632923779493</v>
      </c>
      <c r="O14" s="118">
        <v>5418257676.8599997</v>
      </c>
      <c r="P14" s="118">
        <v>7849155</v>
      </c>
      <c r="Q14" s="78">
        <f>P14/O14</f>
        <v>1.4486492647851992E-3</v>
      </c>
      <c r="R14" s="75">
        <f>O14/G14</f>
        <v>0.91016587102895152</v>
      </c>
      <c r="S14" s="64">
        <v>455329</v>
      </c>
      <c r="T14" s="63">
        <v>13834</v>
      </c>
      <c r="U14" s="63">
        <v>441495</v>
      </c>
      <c r="V14" s="30">
        <f>U14/K14</f>
        <v>48.004240513210831</v>
      </c>
      <c r="W14" s="29">
        <f>U14/P14</f>
        <v>5.6247455936339646E-2</v>
      </c>
    </row>
    <row r="15" spans="1:23" ht="10.5" customHeight="1" x14ac:dyDescent="0.2">
      <c r="A15" s="2" t="s">
        <v>62</v>
      </c>
      <c r="B15" s="91">
        <v>40368</v>
      </c>
      <c r="C15" s="114">
        <v>2350</v>
      </c>
      <c r="D15" s="111">
        <v>299815</v>
      </c>
      <c r="E15" s="111">
        <v>2826</v>
      </c>
      <c r="F15" s="111">
        <v>1257937</v>
      </c>
      <c r="G15" s="63">
        <v>4376373591</v>
      </c>
      <c r="H15" s="53">
        <f>G15/K15</f>
        <v>828858.63465909089</v>
      </c>
      <c r="I15" s="53">
        <v>66069942</v>
      </c>
      <c r="J15" s="53">
        <v>112395806</v>
      </c>
      <c r="K15" s="53">
        <v>5280</v>
      </c>
      <c r="L15" s="75">
        <f t="shared" ref="L15:L36" si="0">K15/B15</f>
        <v>0.13079667063020214</v>
      </c>
      <c r="M15" s="53">
        <v>430406425</v>
      </c>
      <c r="N15" s="53">
        <f>M15/K15</f>
        <v>81516.368371212127</v>
      </c>
      <c r="O15" s="118">
        <v>3899641302</v>
      </c>
      <c r="P15" s="118">
        <v>15471967</v>
      </c>
      <c r="Q15" s="78">
        <f>P15/O15</f>
        <v>3.9675359351807379E-3</v>
      </c>
      <c r="R15" s="75">
        <f>O15/G15</f>
        <v>0.8910668207164949</v>
      </c>
      <c r="S15" s="64">
        <v>897383</v>
      </c>
      <c r="T15" s="63">
        <v>33015</v>
      </c>
      <c r="U15" s="63">
        <v>864368</v>
      </c>
      <c r="V15" s="30">
        <f>U15/K15</f>
        <v>163.70606060606062</v>
      </c>
      <c r="W15" s="29">
        <f>U15/P15</f>
        <v>5.586671688221672E-2</v>
      </c>
    </row>
    <row r="16" spans="1:23" ht="10.5" customHeight="1" x14ac:dyDescent="0.2">
      <c r="A16" s="2" t="s">
        <v>63</v>
      </c>
      <c r="B16" s="91">
        <v>36869</v>
      </c>
      <c r="C16" s="114">
        <v>1679</v>
      </c>
      <c r="D16" s="111">
        <v>352391</v>
      </c>
      <c r="E16" s="111">
        <v>2166</v>
      </c>
      <c r="F16" s="111">
        <v>1189396</v>
      </c>
      <c r="G16" s="63">
        <v>3278879612</v>
      </c>
      <c r="H16" s="53">
        <f>G16/K16</f>
        <v>837517.14227330778</v>
      </c>
      <c r="I16" s="53">
        <v>66079246</v>
      </c>
      <c r="J16" s="53">
        <v>71555698</v>
      </c>
      <c r="K16" s="53">
        <v>3915</v>
      </c>
      <c r="L16" s="75">
        <f t="shared" si="0"/>
        <v>0.10618676937264368</v>
      </c>
      <c r="M16" s="53">
        <v>251906798</v>
      </c>
      <c r="N16" s="53">
        <f>M16/K16</f>
        <v>64344.009706257981</v>
      </c>
      <c r="O16" s="118">
        <v>3021496362</v>
      </c>
      <c r="P16" s="118">
        <v>19461414</v>
      </c>
      <c r="Q16" s="78">
        <f>P16/O16</f>
        <v>6.440985415292054E-3</v>
      </c>
      <c r="R16" s="75">
        <f>O16/G16</f>
        <v>0.92150268370389932</v>
      </c>
      <c r="S16" s="64">
        <v>1128759</v>
      </c>
      <c r="T16" s="63">
        <v>53282</v>
      </c>
      <c r="U16" s="63">
        <v>1075477</v>
      </c>
      <c r="V16" s="30">
        <f>U16/K16</f>
        <v>274.70676883780334</v>
      </c>
      <c r="W16" s="29">
        <f>U16/P16</f>
        <v>5.5262017446419877E-2</v>
      </c>
    </row>
    <row r="17" spans="1:23" ht="10.5" customHeight="1" x14ac:dyDescent="0.2">
      <c r="A17" s="2" t="s">
        <v>44</v>
      </c>
      <c r="B17" s="91">
        <v>70551</v>
      </c>
      <c r="C17" s="114">
        <v>2799</v>
      </c>
      <c r="D17" s="111">
        <v>905908</v>
      </c>
      <c r="E17" s="111">
        <v>3636</v>
      </c>
      <c r="F17" s="111">
        <v>2206953</v>
      </c>
      <c r="G17" s="63">
        <v>6034989232</v>
      </c>
      <c r="H17" s="53">
        <f>G17/K17</f>
        <v>929317.71358176775</v>
      </c>
      <c r="I17" s="53">
        <v>80347844</v>
      </c>
      <c r="J17" s="53">
        <v>149862674</v>
      </c>
      <c r="K17" s="53">
        <v>6494</v>
      </c>
      <c r="L17" s="75">
        <f t="shared" si="0"/>
        <v>9.2046888066788568E-2</v>
      </c>
      <c r="M17" s="53">
        <v>535875806</v>
      </c>
      <c r="N17" s="53">
        <f>M17/K17</f>
        <v>82518.602710194027</v>
      </c>
      <c r="O17" s="118">
        <v>5429598596</v>
      </c>
      <c r="P17" s="118">
        <v>51503323</v>
      </c>
      <c r="Q17" s="78">
        <f>P17/O17</f>
        <v>9.4856594072981089E-3</v>
      </c>
      <c r="R17" s="75">
        <f>O17/G17</f>
        <v>0.89968654247302227</v>
      </c>
      <c r="S17" s="64">
        <v>2987224</v>
      </c>
      <c r="T17" s="63">
        <v>117785</v>
      </c>
      <c r="U17" s="63">
        <v>2869439</v>
      </c>
      <c r="V17" s="30">
        <f>U17/K17</f>
        <v>441.86002463812753</v>
      </c>
      <c r="W17" s="29">
        <f>U17/P17</f>
        <v>5.571366725211109E-2</v>
      </c>
    </row>
    <row r="18" spans="1:23" ht="10.5" customHeight="1" x14ac:dyDescent="0.2">
      <c r="A18" s="2" t="s">
        <v>43</v>
      </c>
      <c r="B18" s="91">
        <v>10719</v>
      </c>
      <c r="C18" s="114">
        <v>378</v>
      </c>
      <c r="D18" s="111">
        <v>157929</v>
      </c>
      <c r="E18" s="111">
        <v>552</v>
      </c>
      <c r="F18" s="111">
        <v>458959</v>
      </c>
      <c r="G18" s="63">
        <v>889763365</v>
      </c>
      <c r="H18" s="53">
        <f>G18/K18</f>
        <v>950601.88568376063</v>
      </c>
      <c r="I18" s="53">
        <v>8364737</v>
      </c>
      <c r="J18" s="53">
        <v>29612553</v>
      </c>
      <c r="K18" s="53">
        <v>936</v>
      </c>
      <c r="L18" s="75">
        <f t="shared" si="0"/>
        <v>8.7321578505457603E-2</v>
      </c>
      <c r="M18" s="53">
        <v>68239861</v>
      </c>
      <c r="N18" s="53">
        <f>M18/K18</f>
        <v>72905.834401709406</v>
      </c>
      <c r="O18" s="118">
        <v>800275688</v>
      </c>
      <c r="P18" s="118">
        <v>9645797</v>
      </c>
      <c r="Q18" s="78">
        <f>P18/O18</f>
        <v>1.2053092633747485E-2</v>
      </c>
      <c r="R18" s="75">
        <f>O18/G18</f>
        <v>0.89942530731190529</v>
      </c>
      <c r="S18" s="64">
        <v>559453</v>
      </c>
      <c r="T18" s="63">
        <v>22934</v>
      </c>
      <c r="U18" s="63">
        <v>536519</v>
      </c>
      <c r="V18" s="30">
        <f>U18/K18</f>
        <v>573.20405982905982</v>
      </c>
      <c r="W18" s="29">
        <f>U18/P18</f>
        <v>5.5622049686511132E-2</v>
      </c>
    </row>
    <row r="19" spans="1:23" ht="10.5" customHeight="1" x14ac:dyDescent="0.2">
      <c r="A19" s="2" t="s">
        <v>42</v>
      </c>
      <c r="B19" s="91">
        <v>35599</v>
      </c>
      <c r="C19" s="114">
        <v>1263</v>
      </c>
      <c r="D19" s="111">
        <v>564285</v>
      </c>
      <c r="E19" s="111">
        <v>1760</v>
      </c>
      <c r="F19" s="111">
        <v>1266253</v>
      </c>
      <c r="G19" s="63">
        <v>2167270089</v>
      </c>
      <c r="H19" s="53">
        <f>G19/K19</f>
        <v>710347.45624385448</v>
      </c>
      <c r="I19" s="53">
        <v>28537986</v>
      </c>
      <c r="J19" s="53">
        <v>68411914</v>
      </c>
      <c r="K19" s="53">
        <v>3051</v>
      </c>
      <c r="L19" s="75">
        <f t="shared" si="0"/>
        <v>8.5704654625129925E-2</v>
      </c>
      <c r="M19" s="53">
        <v>182884110</v>
      </c>
      <c r="N19" s="53">
        <f>M19/K19</f>
        <v>59942.350049164212</v>
      </c>
      <c r="O19" s="118">
        <v>1944512051</v>
      </c>
      <c r="P19" s="118">
        <v>35653513</v>
      </c>
      <c r="Q19" s="78">
        <f>P19/O19</f>
        <v>1.8335454892997215E-2</v>
      </c>
      <c r="R19" s="75">
        <f>O19/G19</f>
        <v>0.89721722311833185</v>
      </c>
      <c r="S19" s="64">
        <v>2067906</v>
      </c>
      <c r="T19" s="63">
        <v>88643</v>
      </c>
      <c r="U19" s="63">
        <v>1979263</v>
      </c>
      <c r="V19" s="30">
        <f>U19/K19</f>
        <v>648.72599147820392</v>
      </c>
      <c r="W19" s="29">
        <f>U19/P19</f>
        <v>5.5513828328782072E-2</v>
      </c>
    </row>
    <row r="20" spans="1:23" ht="10.5" customHeight="1" x14ac:dyDescent="0.2">
      <c r="A20" s="2" t="s">
        <v>41</v>
      </c>
      <c r="B20" s="91">
        <v>37294</v>
      </c>
      <c r="C20" s="114">
        <v>1298</v>
      </c>
      <c r="D20" s="111">
        <v>674778</v>
      </c>
      <c r="E20" s="111">
        <v>1770</v>
      </c>
      <c r="F20" s="111">
        <v>1375917.51</v>
      </c>
      <c r="G20" s="63">
        <v>2144720722</v>
      </c>
      <c r="H20" s="53">
        <f>G20/K20</f>
        <v>694084.37605177995</v>
      </c>
      <c r="I20" s="53">
        <v>33628039</v>
      </c>
      <c r="J20" s="53">
        <v>70817724</v>
      </c>
      <c r="K20" s="53">
        <v>3090</v>
      </c>
      <c r="L20" s="75">
        <f t="shared" si="0"/>
        <v>8.2855150962621332E-2</v>
      </c>
      <c r="M20" s="53">
        <v>161083827</v>
      </c>
      <c r="N20" s="53">
        <f>M20/K20</f>
        <v>52130.688349514567</v>
      </c>
      <c r="O20" s="118">
        <v>1946447210</v>
      </c>
      <c r="P20" s="118">
        <v>42884069</v>
      </c>
      <c r="Q20" s="78">
        <f>P20/O20</f>
        <v>2.2031971265226352E-2</v>
      </c>
      <c r="R20" s="75">
        <f>O20/G20</f>
        <v>0.90755275968280591</v>
      </c>
      <c r="S20" s="64">
        <v>2487273</v>
      </c>
      <c r="T20" s="63">
        <v>95943</v>
      </c>
      <c r="U20" s="63">
        <v>2391330</v>
      </c>
      <c r="V20" s="30">
        <f>U20/K20</f>
        <v>773.89320388349518</v>
      </c>
      <c r="W20" s="29">
        <f>U20/P20</f>
        <v>5.5762665618320877E-2</v>
      </c>
    </row>
    <row r="21" spans="1:23" ht="10.5" customHeight="1" x14ac:dyDescent="0.2">
      <c r="A21" s="2" t="s">
        <v>40</v>
      </c>
      <c r="B21" s="91">
        <v>32774</v>
      </c>
      <c r="C21" s="114">
        <v>1120</v>
      </c>
      <c r="D21" s="111">
        <v>642805.61</v>
      </c>
      <c r="E21" s="111">
        <v>1551</v>
      </c>
      <c r="F21" s="111">
        <v>1384984</v>
      </c>
      <c r="G21" s="63">
        <v>1924016645</v>
      </c>
      <c r="H21" s="53">
        <f>G21/K21</f>
        <v>713126.99962935504</v>
      </c>
      <c r="I21" s="53">
        <v>33387328</v>
      </c>
      <c r="J21" s="53">
        <v>68146281.24000001</v>
      </c>
      <c r="K21" s="53">
        <v>2698</v>
      </c>
      <c r="L21" s="75">
        <f t="shared" si="0"/>
        <v>8.2321352291450545E-2</v>
      </c>
      <c r="M21" s="53">
        <v>162211279</v>
      </c>
      <c r="N21" s="53">
        <f>M21/K21</f>
        <v>60122.786879169755</v>
      </c>
      <c r="O21" s="118">
        <v>1727046412.76</v>
      </c>
      <c r="P21" s="118">
        <v>43168165</v>
      </c>
      <c r="Q21" s="78">
        <f>P21/O21</f>
        <v>2.4995370524531983E-2</v>
      </c>
      <c r="R21" s="75">
        <f>O21/G21</f>
        <v>0.89762550508496253</v>
      </c>
      <c r="S21" s="64">
        <v>2503773</v>
      </c>
      <c r="T21" s="63">
        <v>94163</v>
      </c>
      <c r="U21" s="63">
        <v>2409610</v>
      </c>
      <c r="V21" s="30">
        <f>U21/K21</f>
        <v>893.10971089696068</v>
      </c>
      <c r="W21" s="29">
        <f>U21/P21</f>
        <v>5.5819143574900622E-2</v>
      </c>
    </row>
    <row r="22" spans="1:23" ht="10.5" customHeight="1" x14ac:dyDescent="0.2">
      <c r="A22" s="2" t="s">
        <v>39</v>
      </c>
      <c r="B22" s="91">
        <v>47985</v>
      </c>
      <c r="C22" s="114">
        <v>1580</v>
      </c>
      <c r="D22" s="111">
        <v>1030377</v>
      </c>
      <c r="E22" s="111">
        <v>2194</v>
      </c>
      <c r="F22" s="111">
        <v>1826437</v>
      </c>
      <c r="G22" s="63">
        <v>2149798806</v>
      </c>
      <c r="H22" s="53">
        <f>G22/K22</f>
        <v>565438.92845870589</v>
      </c>
      <c r="I22" s="53">
        <v>28060365</v>
      </c>
      <c r="J22" s="53">
        <v>73792180.640000001</v>
      </c>
      <c r="K22" s="53">
        <v>3802</v>
      </c>
      <c r="L22" s="75">
        <f t="shared" si="0"/>
        <v>7.9233093675106808E-2</v>
      </c>
      <c r="M22" s="53">
        <v>221171484</v>
      </c>
      <c r="N22" s="53">
        <f>M22/K22</f>
        <v>58172.405049973699</v>
      </c>
      <c r="O22" s="118">
        <v>1882895506.3599999</v>
      </c>
      <c r="P22" s="118">
        <v>70483842</v>
      </c>
      <c r="Q22" s="78">
        <f>P22/O22</f>
        <v>3.7433751242127535E-2</v>
      </c>
      <c r="R22" s="75">
        <f>O22/G22</f>
        <v>0.87584731236472735</v>
      </c>
      <c r="S22" s="64">
        <v>4088076</v>
      </c>
      <c r="T22" s="63">
        <v>151908</v>
      </c>
      <c r="U22" s="63">
        <v>3936168</v>
      </c>
      <c r="V22" s="30">
        <f>U22/K22</f>
        <v>1035.2887953708575</v>
      </c>
      <c r="W22" s="29">
        <f>U22/P22</f>
        <v>5.5844969404477127E-2</v>
      </c>
    </row>
    <row r="23" spans="1:23" ht="10.5" customHeight="1" x14ac:dyDescent="0.2">
      <c r="A23" s="2" t="s">
        <v>38</v>
      </c>
      <c r="B23" s="91">
        <v>19770</v>
      </c>
      <c r="C23" s="114">
        <v>638</v>
      </c>
      <c r="D23" s="111">
        <v>432327</v>
      </c>
      <c r="E23" s="111">
        <v>941</v>
      </c>
      <c r="F23" s="111">
        <v>718131</v>
      </c>
      <c r="G23" s="63">
        <v>959093531</v>
      </c>
      <c r="H23" s="53">
        <f>G23/K23</f>
        <v>604343.74984247005</v>
      </c>
      <c r="I23" s="53">
        <v>8634460</v>
      </c>
      <c r="J23" s="53">
        <v>34713867</v>
      </c>
      <c r="K23" s="53">
        <v>1587</v>
      </c>
      <c r="L23" s="75">
        <f t="shared" si="0"/>
        <v>8.0273141122913505E-2</v>
      </c>
      <c r="M23" s="53">
        <v>82082629</v>
      </c>
      <c r="N23" s="53">
        <f>M23/K23</f>
        <v>51721.883427851295</v>
      </c>
      <c r="O23" s="118">
        <v>850931495</v>
      </c>
      <c r="P23" s="118">
        <v>32734078</v>
      </c>
      <c r="Q23" s="78">
        <f>P23/O23</f>
        <v>3.8468523250511491E-2</v>
      </c>
      <c r="R23" s="75">
        <f>O23/G23</f>
        <v>0.88722472573949618</v>
      </c>
      <c r="S23" s="64">
        <v>1898577</v>
      </c>
      <c r="T23" s="63">
        <v>61914</v>
      </c>
      <c r="U23" s="63">
        <v>1836663</v>
      </c>
      <c r="V23" s="30">
        <f>U23/K23</f>
        <v>1157.3175803402646</v>
      </c>
      <c r="W23" s="29">
        <f>U23/P23</f>
        <v>5.6108591175227235E-2</v>
      </c>
    </row>
    <row r="24" spans="1:23" ht="10.5" customHeight="1" x14ac:dyDescent="0.2">
      <c r="A24" s="2" t="s">
        <v>37</v>
      </c>
      <c r="B24" s="91">
        <v>56927</v>
      </c>
      <c r="C24" s="114">
        <v>2010</v>
      </c>
      <c r="D24" s="111">
        <v>1465103</v>
      </c>
      <c r="E24" s="111">
        <v>2586</v>
      </c>
      <c r="F24" s="111">
        <v>2361772</v>
      </c>
      <c r="G24" s="63">
        <v>2768697676</v>
      </c>
      <c r="H24" s="53">
        <f>G24/K24</f>
        <v>599285.21125541127</v>
      </c>
      <c r="I24" s="53">
        <v>191256972</v>
      </c>
      <c r="J24" s="53">
        <v>219419693</v>
      </c>
      <c r="K24" s="53">
        <v>4620</v>
      </c>
      <c r="L24" s="75">
        <f t="shared" si="0"/>
        <v>8.11565689391677E-2</v>
      </c>
      <c r="M24" s="53">
        <v>266317218</v>
      </c>
      <c r="N24" s="53">
        <f>M24/K24</f>
        <v>57644.419480519478</v>
      </c>
      <c r="O24" s="118">
        <v>2474217737</v>
      </c>
      <c r="P24" s="118">
        <v>106710310</v>
      </c>
      <c r="Q24" s="78">
        <f>P24/O24</f>
        <v>4.3128908343122108E-2</v>
      </c>
      <c r="R24" s="75">
        <f>O24/G24</f>
        <v>0.89363954701423309</v>
      </c>
      <c r="S24" s="64">
        <v>6189200</v>
      </c>
      <c r="T24" s="63">
        <v>211923</v>
      </c>
      <c r="U24" s="63">
        <v>5977277</v>
      </c>
      <c r="V24" s="30">
        <f>U24/K24</f>
        <v>1293.7829004329005</v>
      </c>
      <c r="W24" s="29">
        <f>U24/P24</f>
        <v>5.6014053374973796E-2</v>
      </c>
    </row>
    <row r="25" spans="1:23" ht="10.5" customHeight="1" x14ac:dyDescent="0.2">
      <c r="A25" s="2" t="s">
        <v>36</v>
      </c>
      <c r="B25" s="91">
        <v>72086</v>
      </c>
      <c r="C25" s="114">
        <v>2752</v>
      </c>
      <c r="D25" s="111">
        <v>2267484</v>
      </c>
      <c r="E25" s="111">
        <v>3476</v>
      </c>
      <c r="F25" s="111">
        <v>3086731</v>
      </c>
      <c r="G25" s="63">
        <v>3790283635</v>
      </c>
      <c r="H25" s="53">
        <f>G25/K25</f>
        <v>606057.50479693001</v>
      </c>
      <c r="I25" s="53">
        <v>78731633</v>
      </c>
      <c r="J25" s="53">
        <v>143166150</v>
      </c>
      <c r="K25" s="53">
        <v>6254</v>
      </c>
      <c r="L25" s="75">
        <f t="shared" si="0"/>
        <v>8.675748411619455E-2</v>
      </c>
      <c r="M25" s="53">
        <v>335865656</v>
      </c>
      <c r="N25" s="53">
        <f>M25/K25</f>
        <v>53704.134314039016</v>
      </c>
      <c r="O25" s="118">
        <v>3389983462</v>
      </c>
      <c r="P25" s="118">
        <v>171811859</v>
      </c>
      <c r="Q25" s="78">
        <f>P25/O25</f>
        <v>5.0682211558234443E-2</v>
      </c>
      <c r="R25" s="75">
        <f t="shared" ref="R25:R36" si="1">O25/G25</f>
        <v>0.89438780536011253</v>
      </c>
      <c r="S25" s="64">
        <v>9965116</v>
      </c>
      <c r="T25" s="63">
        <v>333110</v>
      </c>
      <c r="U25" s="63">
        <v>9632006</v>
      </c>
      <c r="V25" s="30">
        <f>U25/K25</f>
        <v>1540.1352734250081</v>
      </c>
      <c r="W25" s="29">
        <f>U25/P25</f>
        <v>5.606135720817735E-2</v>
      </c>
    </row>
    <row r="26" spans="1:23" ht="10.5" customHeight="1" x14ac:dyDescent="0.2">
      <c r="A26" s="2" t="s">
        <v>35</v>
      </c>
      <c r="B26" s="91">
        <v>132395</v>
      </c>
      <c r="C26" s="114">
        <v>5486</v>
      </c>
      <c r="D26" s="111">
        <v>5069419</v>
      </c>
      <c r="E26" s="111">
        <v>6924</v>
      </c>
      <c r="F26" s="111">
        <v>6090260.5099999998</v>
      </c>
      <c r="G26" s="63">
        <v>4789291419</v>
      </c>
      <c r="H26" s="53">
        <f>G26/K26</f>
        <v>384034.27303343755</v>
      </c>
      <c r="I26" s="53">
        <v>68561966</v>
      </c>
      <c r="J26" s="53">
        <v>271263533.81</v>
      </c>
      <c r="K26" s="53">
        <v>12471</v>
      </c>
      <c r="L26" s="75">
        <f t="shared" si="0"/>
        <v>9.4195400128403647E-2</v>
      </c>
      <c r="M26" s="53">
        <v>432442214</v>
      </c>
      <c r="N26" s="53">
        <f>M26/K26</f>
        <v>34675.825034079062</v>
      </c>
      <c r="O26" s="118">
        <v>4154147637.1900001</v>
      </c>
      <c r="P26" s="118">
        <v>436306577</v>
      </c>
      <c r="Q26" s="78">
        <f>P26/O26</f>
        <v>0.10502914559270018</v>
      </c>
      <c r="R26" s="75">
        <f t="shared" si="1"/>
        <v>0.86738251523173815</v>
      </c>
      <c r="S26" s="64">
        <v>25305815</v>
      </c>
      <c r="T26" s="63">
        <v>863902</v>
      </c>
      <c r="U26" s="63">
        <v>24441913</v>
      </c>
      <c r="V26" s="30">
        <f>U26/K26</f>
        <v>1959.9000080186031</v>
      </c>
      <c r="W26" s="29">
        <f>U26/P26</f>
        <v>5.6020042530782202E-2</v>
      </c>
    </row>
    <row r="27" spans="1:23" ht="10.5" customHeight="1" x14ac:dyDescent="0.2">
      <c r="A27" s="2" t="s">
        <v>34</v>
      </c>
      <c r="B27" s="91">
        <v>123031</v>
      </c>
      <c r="C27" s="114">
        <v>5760</v>
      </c>
      <c r="D27" s="111">
        <v>5812983</v>
      </c>
      <c r="E27" s="111">
        <v>7171</v>
      </c>
      <c r="F27" s="111">
        <v>6411480</v>
      </c>
      <c r="G27" s="63">
        <v>4234466645</v>
      </c>
      <c r="H27" s="53">
        <f>G27/K27</f>
        <v>326355.81078998075</v>
      </c>
      <c r="I27" s="53">
        <v>46406787</v>
      </c>
      <c r="J27" s="53">
        <v>233731305</v>
      </c>
      <c r="K27" s="53">
        <v>12975</v>
      </c>
      <c r="L27" s="75">
        <f t="shared" si="0"/>
        <v>0.10546122521966009</v>
      </c>
      <c r="M27" s="53">
        <v>592225449</v>
      </c>
      <c r="N27" s="53">
        <f>M27/K27</f>
        <v>45643.579884393061</v>
      </c>
      <c r="O27" s="118">
        <v>3454916678</v>
      </c>
      <c r="P27" s="118">
        <v>584692474</v>
      </c>
      <c r="Q27" s="78">
        <f>P27/O27</f>
        <v>0.16923489869471173</v>
      </c>
      <c r="R27" s="75">
        <f t="shared" si="1"/>
        <v>0.8159036232058926</v>
      </c>
      <c r="S27" s="64">
        <v>33912161</v>
      </c>
      <c r="T27" s="63">
        <v>1160939</v>
      </c>
      <c r="U27" s="63">
        <v>32751222</v>
      </c>
      <c r="V27" s="30">
        <f t="shared" ref="V27:V36" si="2">U27/K27</f>
        <v>2524.1789595375722</v>
      </c>
      <c r="W27" s="29">
        <f>U27/P27</f>
        <v>5.60144408494644E-2</v>
      </c>
    </row>
    <row r="28" spans="1:23" ht="10.5" customHeight="1" x14ac:dyDescent="0.2">
      <c r="A28" s="2" t="s">
        <v>33</v>
      </c>
      <c r="B28" s="91">
        <v>113385</v>
      </c>
      <c r="C28" s="114">
        <v>6378</v>
      </c>
      <c r="D28" s="111">
        <v>6801171</v>
      </c>
      <c r="E28" s="111">
        <v>7543</v>
      </c>
      <c r="F28" s="111">
        <v>6798853</v>
      </c>
      <c r="G28" s="63">
        <v>3067888650</v>
      </c>
      <c r="H28" s="53">
        <f>G28/K28</f>
        <v>219166.21303043293</v>
      </c>
      <c r="I28" s="53">
        <v>39381349</v>
      </c>
      <c r="J28" s="53">
        <v>207673003</v>
      </c>
      <c r="K28" s="53">
        <v>13998</v>
      </c>
      <c r="L28" s="75">
        <f t="shared" si="0"/>
        <v>0.12345548352956741</v>
      </c>
      <c r="M28" s="53">
        <v>376763259</v>
      </c>
      <c r="N28" s="53">
        <f>M28/K28</f>
        <v>26915.506429489928</v>
      </c>
      <c r="O28" s="118">
        <v>2522833737</v>
      </c>
      <c r="P28" s="118">
        <v>771677002</v>
      </c>
      <c r="Q28" s="78">
        <f>P28/O28</f>
        <v>0.30587707413395826</v>
      </c>
      <c r="R28" s="75">
        <f t="shared" si="1"/>
        <v>0.82233549675931039</v>
      </c>
      <c r="S28" s="64">
        <v>44757264</v>
      </c>
      <c r="T28" s="63">
        <v>1588005</v>
      </c>
      <c r="U28" s="63">
        <v>43169259</v>
      </c>
      <c r="V28" s="30">
        <f t="shared" si="2"/>
        <v>3083.9590655807974</v>
      </c>
      <c r="W28" s="29">
        <f>U28/P28</f>
        <v>5.5942134971128765E-2</v>
      </c>
    </row>
    <row r="29" spans="1:23" ht="10.5" customHeight="1" x14ac:dyDescent="0.2">
      <c r="A29" s="2" t="s">
        <v>32</v>
      </c>
      <c r="B29" s="91">
        <v>147277</v>
      </c>
      <c r="C29" s="114">
        <v>10218</v>
      </c>
      <c r="D29" s="111">
        <v>11348274</v>
      </c>
      <c r="E29" s="111">
        <v>12820</v>
      </c>
      <c r="F29" s="111">
        <v>10801464.059999999</v>
      </c>
      <c r="G29" s="63">
        <v>5165980721</v>
      </c>
      <c r="H29" s="53">
        <f>G29/K29</f>
        <v>223616.16834040344</v>
      </c>
      <c r="I29" s="53">
        <v>75179888</v>
      </c>
      <c r="J29" s="53">
        <v>290905170</v>
      </c>
      <c r="K29" s="53">
        <v>23102</v>
      </c>
      <c r="L29" s="75">
        <f t="shared" si="0"/>
        <v>0.15686088119665664</v>
      </c>
      <c r="M29" s="53">
        <v>788971493</v>
      </c>
      <c r="N29" s="53">
        <f>M29/K29</f>
        <v>34151.653233486279</v>
      </c>
      <c r="O29" s="118">
        <v>4161283946</v>
      </c>
      <c r="P29" s="118">
        <v>1560985980</v>
      </c>
      <c r="Q29" s="78">
        <f>P29/O29</f>
        <v>0.37512123667996389</v>
      </c>
      <c r="R29" s="75">
        <f t="shared" si="1"/>
        <v>0.80551673936454093</v>
      </c>
      <c r="S29" s="64">
        <v>90537220</v>
      </c>
      <c r="T29" s="63">
        <v>3126548</v>
      </c>
      <c r="U29" s="63">
        <v>87410672</v>
      </c>
      <c r="V29" s="30">
        <f t="shared" si="2"/>
        <v>3783.6841831876027</v>
      </c>
      <c r="W29" s="29">
        <f>U29/P29</f>
        <v>5.5997089736834149E-2</v>
      </c>
    </row>
    <row r="30" spans="1:23" ht="10.5" customHeight="1" x14ac:dyDescent="0.2">
      <c r="A30" s="2" t="s">
        <v>31</v>
      </c>
      <c r="B30" s="91">
        <v>42550</v>
      </c>
      <c r="C30" s="114">
        <v>3562</v>
      </c>
      <c r="D30" s="111">
        <v>3984582</v>
      </c>
      <c r="E30" s="111">
        <v>4379</v>
      </c>
      <c r="F30" s="111">
        <v>3736794</v>
      </c>
      <c r="G30" s="63">
        <v>3027766020.6399999</v>
      </c>
      <c r="H30" s="53">
        <f>G30/K30</f>
        <v>380086.11858398188</v>
      </c>
      <c r="I30" s="53">
        <v>21531286</v>
      </c>
      <c r="J30" s="53">
        <v>115802875.59999999</v>
      </c>
      <c r="K30" s="53">
        <v>7966</v>
      </c>
      <c r="L30" s="75">
        <f t="shared" si="0"/>
        <v>0.1872150411280846</v>
      </c>
      <c r="M30" s="53">
        <v>292352321.15999997</v>
      </c>
      <c r="N30" s="53">
        <f>M30/K30</f>
        <v>36700.015209640973</v>
      </c>
      <c r="O30" s="118">
        <v>2641142109.8800001</v>
      </c>
      <c r="P30" s="118">
        <v>617582966</v>
      </c>
      <c r="Q30" s="78">
        <f>P30/O30</f>
        <v>0.23383178197407173</v>
      </c>
      <c r="R30" s="75">
        <f t="shared" si="1"/>
        <v>0.87230720335573475</v>
      </c>
      <c r="S30" s="64">
        <v>35819837</v>
      </c>
      <c r="T30" s="63">
        <v>1109515</v>
      </c>
      <c r="U30" s="63">
        <v>34710322</v>
      </c>
      <c r="V30" s="30">
        <f t="shared" si="2"/>
        <v>4357.3088124529249</v>
      </c>
      <c r="W30" s="29">
        <f>U30/P30</f>
        <v>5.6203496389827565E-2</v>
      </c>
    </row>
    <row r="31" spans="1:23" ht="10.5" customHeight="1" x14ac:dyDescent="0.2">
      <c r="A31" s="2" t="s">
        <v>30</v>
      </c>
      <c r="B31" s="91">
        <v>135209</v>
      </c>
      <c r="C31" s="114">
        <v>15407</v>
      </c>
      <c r="D31" s="111">
        <v>17074982</v>
      </c>
      <c r="E31" s="111">
        <v>16371</v>
      </c>
      <c r="F31" s="111">
        <v>13126291</v>
      </c>
      <c r="G31" s="63">
        <v>6460610448</v>
      </c>
      <c r="H31" s="53">
        <f>G31/K31</f>
        <v>202838.54346802298</v>
      </c>
      <c r="I31" s="53">
        <v>64615422</v>
      </c>
      <c r="J31" s="53">
        <v>272213051</v>
      </c>
      <c r="K31" s="53">
        <v>31851</v>
      </c>
      <c r="L31" s="75">
        <f t="shared" si="0"/>
        <v>0.23556863818236951</v>
      </c>
      <c r="M31" s="53">
        <v>784952662</v>
      </c>
      <c r="N31" s="53">
        <f>M31/K31</f>
        <v>24644.521741860539</v>
      </c>
      <c r="O31" s="118">
        <v>5468060157</v>
      </c>
      <c r="P31" s="118">
        <v>2864570893</v>
      </c>
      <c r="Q31" s="78">
        <f>P31/O31</f>
        <v>0.52387333181272455</v>
      </c>
      <c r="R31" s="75">
        <f t="shared" si="1"/>
        <v>0.84636896172756215</v>
      </c>
      <c r="S31" s="64">
        <v>166145232</v>
      </c>
      <c r="T31" s="63">
        <v>3797006</v>
      </c>
      <c r="U31" s="63">
        <v>162348226</v>
      </c>
      <c r="V31" s="30">
        <f t="shared" si="2"/>
        <v>5097.115506577501</v>
      </c>
      <c r="W31" s="29">
        <f>U31/P31</f>
        <v>5.6674535930223181E-2</v>
      </c>
    </row>
    <row r="32" spans="1:23" ht="10.5" customHeight="1" x14ac:dyDescent="0.2">
      <c r="A32" s="1" t="s">
        <v>29</v>
      </c>
      <c r="B32" s="91">
        <v>88784</v>
      </c>
      <c r="C32" s="114">
        <v>13611</v>
      </c>
      <c r="D32" s="111">
        <v>16797880</v>
      </c>
      <c r="E32" s="111">
        <v>14669</v>
      </c>
      <c r="F32" s="111">
        <v>12250329</v>
      </c>
      <c r="G32" s="63">
        <v>5899259298</v>
      </c>
      <c r="H32" s="53">
        <f>G32/K32</f>
        <v>207683.83376166169</v>
      </c>
      <c r="I32" s="53">
        <v>106871598</v>
      </c>
      <c r="J32" s="53">
        <v>233125645</v>
      </c>
      <c r="K32" s="53">
        <v>28405</v>
      </c>
      <c r="L32" s="75">
        <f t="shared" si="0"/>
        <v>0.31993377185078392</v>
      </c>
      <c r="M32" s="53">
        <v>795983705</v>
      </c>
      <c r="N32" s="53">
        <f>M32/K32</f>
        <v>28022.661679281817</v>
      </c>
      <c r="O32" s="118">
        <v>4977021546</v>
      </c>
      <c r="P32" s="118">
        <v>3115788500</v>
      </c>
      <c r="Q32" s="78">
        <f>P32/O32</f>
        <v>0.62603476219710941</v>
      </c>
      <c r="R32" s="75">
        <f t="shared" si="1"/>
        <v>0.84366889037871884</v>
      </c>
      <c r="S32" s="64">
        <v>180715784</v>
      </c>
      <c r="T32" s="63">
        <v>4134401</v>
      </c>
      <c r="U32" s="63">
        <v>176581383</v>
      </c>
      <c r="V32" s="30">
        <f t="shared" si="2"/>
        <v>6216.5598662207358</v>
      </c>
      <c r="W32" s="29">
        <f>U32/P32</f>
        <v>5.6673096713721102E-2</v>
      </c>
    </row>
    <row r="33" spans="1:23" ht="10.5" customHeight="1" x14ac:dyDescent="0.2">
      <c r="A33" s="2" t="s">
        <v>28</v>
      </c>
      <c r="B33" s="91">
        <v>99520</v>
      </c>
      <c r="C33" s="114">
        <v>21066</v>
      </c>
      <c r="D33" s="111">
        <v>30672194.109999999</v>
      </c>
      <c r="E33" s="111">
        <v>21096</v>
      </c>
      <c r="F33" s="111">
        <v>20276628</v>
      </c>
      <c r="G33" s="63">
        <v>9044784723</v>
      </c>
      <c r="H33" s="53">
        <f>G33/K33</f>
        <v>213870.2022416117</v>
      </c>
      <c r="I33" s="53">
        <v>101085817</v>
      </c>
      <c r="J33" s="53">
        <v>298342988</v>
      </c>
      <c r="K33" s="53">
        <v>42291</v>
      </c>
      <c r="L33" s="75">
        <f t="shared" si="0"/>
        <v>0.42494975884244374</v>
      </c>
      <c r="M33" s="53">
        <v>1030186053</v>
      </c>
      <c r="N33" s="53">
        <f>M33/K33</f>
        <v>24359.463077250479</v>
      </c>
      <c r="O33" s="118">
        <v>7817341499</v>
      </c>
      <c r="P33" s="118">
        <v>5862254240</v>
      </c>
      <c r="Q33" s="78">
        <f>P33/O33</f>
        <v>0.74990381842086651</v>
      </c>
      <c r="R33" s="75">
        <f t="shared" si="1"/>
        <v>0.8642927099327492</v>
      </c>
      <c r="S33" s="64">
        <v>340010681</v>
      </c>
      <c r="T33" s="63">
        <v>8356048</v>
      </c>
      <c r="U33" s="63">
        <v>331654633</v>
      </c>
      <c r="V33" s="30">
        <f t="shared" si="2"/>
        <v>7842.2036130618808</v>
      </c>
      <c r="W33" s="29">
        <f>U33/P33</f>
        <v>5.6574590494048581E-2</v>
      </c>
    </row>
    <row r="34" spans="1:23" ht="10.5" customHeight="1" x14ac:dyDescent="0.2">
      <c r="A34" s="2" t="s">
        <v>27</v>
      </c>
      <c r="B34" s="91">
        <v>50370</v>
      </c>
      <c r="C34" s="114">
        <v>13741</v>
      </c>
      <c r="D34" s="111">
        <v>25158055</v>
      </c>
      <c r="E34" s="111">
        <v>13299</v>
      </c>
      <c r="F34" s="111">
        <v>16677842.939999999</v>
      </c>
      <c r="G34" s="63">
        <v>7426299527</v>
      </c>
      <c r="H34" s="53">
        <f>G34/K34</f>
        <v>273709.99288662832</v>
      </c>
      <c r="I34" s="53">
        <v>82969736</v>
      </c>
      <c r="J34" s="53">
        <v>194441265</v>
      </c>
      <c r="K34" s="53">
        <v>27132</v>
      </c>
      <c r="L34" s="75">
        <f t="shared" si="0"/>
        <v>0.53865396069088745</v>
      </c>
      <c r="M34" s="53">
        <v>755685495</v>
      </c>
      <c r="N34" s="53">
        <f>M34/K34</f>
        <v>27852.185426802302</v>
      </c>
      <c r="O34" s="118">
        <v>6559142503</v>
      </c>
      <c r="P34" s="118">
        <v>4843366752</v>
      </c>
      <c r="Q34" s="78">
        <f>P34/O34</f>
        <v>0.73841462504965494</v>
      </c>
      <c r="R34" s="75">
        <f t="shared" si="1"/>
        <v>0.88323161207715184</v>
      </c>
      <c r="S34" s="64">
        <v>280915342</v>
      </c>
      <c r="T34" s="63">
        <v>7786226</v>
      </c>
      <c r="U34" s="63">
        <v>273129116</v>
      </c>
      <c r="V34" s="30">
        <f t="shared" si="2"/>
        <v>10066.678313430635</v>
      </c>
      <c r="W34" s="29">
        <f t="shared" ref="W34:W35" si="3">U34/P34</f>
        <v>5.6392408418630531E-2</v>
      </c>
    </row>
    <row r="35" spans="1:23" ht="10.5" customHeight="1" x14ac:dyDescent="0.2">
      <c r="A35" s="8" t="s">
        <v>4</v>
      </c>
      <c r="B35" s="116">
        <v>102226</v>
      </c>
      <c r="C35" s="115">
        <v>34155</v>
      </c>
      <c r="D35" s="112">
        <v>189431198</v>
      </c>
      <c r="E35" s="112">
        <v>39241</v>
      </c>
      <c r="F35" s="112">
        <v>273490630.68000001</v>
      </c>
      <c r="G35" s="63">
        <v>66102177502</v>
      </c>
      <c r="H35" s="53">
        <f t="shared" ref="H14:H35" si="4">G35/K35</f>
        <v>897261.84661535744</v>
      </c>
      <c r="I35" s="53">
        <v>2004296334</v>
      </c>
      <c r="J35" s="53">
        <v>1647987117</v>
      </c>
      <c r="K35" s="53">
        <v>73671</v>
      </c>
      <c r="L35" s="75">
        <f t="shared" si="0"/>
        <v>0.72066793183730171</v>
      </c>
      <c r="M35" s="53">
        <v>5352864755</v>
      </c>
      <c r="N35" s="53">
        <f>M35/K35</f>
        <v>72659.048404392495</v>
      </c>
      <c r="O35" s="118">
        <v>61105621964</v>
      </c>
      <c r="P35" s="118">
        <v>40629637015</v>
      </c>
      <c r="Q35" s="78">
        <f t="shared" ref="Q35:Q36" si="5">P35/O35</f>
        <v>0.66490832936675937</v>
      </c>
      <c r="R35" s="82">
        <f t="shared" si="1"/>
        <v>0.92441163473247423</v>
      </c>
      <c r="S35" s="64">
        <v>2356518851</v>
      </c>
      <c r="T35" s="63">
        <v>197287569</v>
      </c>
      <c r="U35" s="63">
        <v>2159231282</v>
      </c>
      <c r="V35" s="30">
        <f t="shared" si="2"/>
        <v>29309.107817187225</v>
      </c>
      <c r="W35" s="29">
        <f t="shared" si="3"/>
        <v>5.3144242494778782E-2</v>
      </c>
    </row>
    <row r="36" spans="1:23" ht="10.5" customHeight="1" thickBot="1" x14ac:dyDescent="0.25">
      <c r="A36" s="26" t="s">
        <v>1</v>
      </c>
      <c r="B36" s="94">
        <f>SUM(B13:B35)</f>
        <v>1762392</v>
      </c>
      <c r="C36" s="32">
        <f t="shared" ref="C36:F36" si="6">SUM(C13:C35)</f>
        <v>151468</v>
      </c>
      <c r="D36" s="32">
        <f t="shared" si="6"/>
        <v>321154290.72000003</v>
      </c>
      <c r="E36" s="32">
        <f t="shared" si="6"/>
        <v>182980</v>
      </c>
      <c r="F36" s="32">
        <f t="shared" si="6"/>
        <v>411657738.83000004</v>
      </c>
      <c r="G36" s="32">
        <f>SUM(G13:G35)</f>
        <v>185594839684.64001</v>
      </c>
      <c r="H36" s="85">
        <f t="shared" ref="H36" si="7">G36/K36</f>
        <v>518669.0840726716</v>
      </c>
      <c r="I36" s="32">
        <f>SUM(I13:I35)</f>
        <v>4835083797</v>
      </c>
      <c r="J36" s="32">
        <f>SUM(J13:J35)</f>
        <v>6708415220.25</v>
      </c>
      <c r="K36" s="32">
        <f t="shared" ref="K36:U36" si="8">SUM(K13:K35)</f>
        <v>357829</v>
      </c>
      <c r="L36" s="76">
        <f t="shared" si="0"/>
        <v>0.20303598745341558</v>
      </c>
      <c r="M36" s="32">
        <f t="shared" si="8"/>
        <v>17718037559.16</v>
      </c>
      <c r="N36" s="32">
        <f t="shared" ref="N36" si="9">M36/K36</f>
        <v>49515.376224844826</v>
      </c>
      <c r="O36" s="32">
        <f t="shared" si="8"/>
        <v>166003470702.23001</v>
      </c>
      <c r="P36" s="32">
        <f t="shared" si="8"/>
        <v>60509934438</v>
      </c>
      <c r="Q36" s="76">
        <f t="shared" si="5"/>
        <v>0.36451005621768084</v>
      </c>
      <c r="R36" s="76">
        <f t="shared" si="1"/>
        <v>0.89444012012564911</v>
      </c>
      <c r="S36" s="32">
        <f t="shared" si="8"/>
        <v>3589866256</v>
      </c>
      <c r="T36" s="32">
        <f t="shared" si="8"/>
        <v>230488613</v>
      </c>
      <c r="U36" s="32">
        <f t="shared" si="8"/>
        <v>3359377643</v>
      </c>
      <c r="V36" s="33">
        <f t="shared" si="2"/>
        <v>9388.2207506937666</v>
      </c>
      <c r="W36" s="34">
        <f>U36/SUM(P14:P35)</f>
        <v>5.4276094979372788E-2</v>
      </c>
    </row>
    <row r="37" spans="1:23" ht="11.25" customHeight="1" thickBot="1" x14ac:dyDescent="0.25">
      <c r="A37" s="44" t="s">
        <v>108</v>
      </c>
      <c r="B37" s="95"/>
      <c r="C37" s="95"/>
      <c r="D37" s="95"/>
      <c r="E37" s="95"/>
      <c r="F37" s="95"/>
      <c r="G37" s="48"/>
      <c r="H37" s="48"/>
      <c r="I37" s="48"/>
      <c r="J37" s="49" t="s">
        <v>13</v>
      </c>
      <c r="K37" s="49"/>
      <c r="L37" s="50"/>
      <c r="M37" s="51"/>
      <c r="N37" s="49"/>
      <c r="O37" s="51"/>
      <c r="P37" s="51"/>
      <c r="Q37" s="51"/>
      <c r="R37" s="51"/>
      <c r="S37" s="48"/>
      <c r="T37" s="52"/>
      <c r="U37" s="52"/>
      <c r="V37" s="44"/>
      <c r="W37" s="44"/>
    </row>
    <row r="38" spans="1:23" ht="10.5" customHeight="1" x14ac:dyDescent="0.2">
      <c r="A38" s="2" t="s">
        <v>5</v>
      </c>
      <c r="B38" s="92">
        <v>22177</v>
      </c>
      <c r="C38" s="113">
        <v>46</v>
      </c>
      <c r="D38" s="110">
        <v>158190</v>
      </c>
      <c r="E38" s="110">
        <v>2005</v>
      </c>
      <c r="F38" s="110">
        <v>10538070</v>
      </c>
      <c r="G38" s="65">
        <v>-6637187077</v>
      </c>
      <c r="H38" s="65">
        <f t="shared" ref="H38:H57" si="10">G38/K38</f>
        <v>-1206761.2867272727</v>
      </c>
      <c r="I38" s="38">
        <v>302495204</v>
      </c>
      <c r="J38" s="38">
        <v>122042399</v>
      </c>
      <c r="K38" s="53">
        <v>5500</v>
      </c>
      <c r="L38" s="74">
        <f t="shared" ref="L38:L56" si="11">K38/B38</f>
        <v>0.24800468954322044</v>
      </c>
      <c r="M38" s="38">
        <v>79301189</v>
      </c>
      <c r="N38" s="53">
        <f t="shared" ref="N38:N56" si="12">M38/K38</f>
        <v>14418.397999999999</v>
      </c>
      <c r="O38" s="65">
        <v>-6536035461</v>
      </c>
      <c r="P38" s="65">
        <v>-985226634</v>
      </c>
      <c r="Q38" s="80">
        <f t="shared" ref="Q38:Q57" si="13">P38/O38</f>
        <v>0.15073765126868854</v>
      </c>
      <c r="R38" s="80">
        <f t="shared" ref="R38:R57" si="14">O38/G38</f>
        <v>0.98475986666843807</v>
      </c>
      <c r="S38" s="38">
        <v>882469</v>
      </c>
      <c r="T38" s="38">
        <v>172612</v>
      </c>
      <c r="U38" s="38">
        <v>709857</v>
      </c>
      <c r="V38" s="66">
        <f>U38/K38</f>
        <v>129.06490909090908</v>
      </c>
      <c r="W38" s="39">
        <f>U38/G38</f>
        <v>-1.0695148287440685E-4</v>
      </c>
    </row>
    <row r="39" spans="1:23" ht="10.5" customHeight="1" x14ac:dyDescent="0.2">
      <c r="A39" s="12" t="s">
        <v>64</v>
      </c>
      <c r="B39" s="93">
        <v>16465</v>
      </c>
      <c r="C39" s="114">
        <v>21</v>
      </c>
      <c r="D39" s="111">
        <v>7124</v>
      </c>
      <c r="E39" s="111">
        <v>190</v>
      </c>
      <c r="F39" s="111">
        <v>212988</v>
      </c>
      <c r="G39" s="65">
        <v>973058</v>
      </c>
      <c r="H39" s="38">
        <f t="shared" si="10"/>
        <v>1878.4903474903474</v>
      </c>
      <c r="I39" s="38">
        <v>483403</v>
      </c>
      <c r="J39" s="38">
        <v>848623</v>
      </c>
      <c r="K39" s="53">
        <v>518</v>
      </c>
      <c r="L39" s="75">
        <f t="shared" si="11"/>
        <v>3.1460674157303373E-2</v>
      </c>
      <c r="M39" s="38">
        <v>6930191</v>
      </c>
      <c r="N39" s="53">
        <f t="shared" si="12"/>
        <v>13378.747104247104</v>
      </c>
      <c r="O39" s="65">
        <v>-6322353</v>
      </c>
      <c r="P39" s="65">
        <v>-5775862</v>
      </c>
      <c r="Q39" s="78">
        <f t="shared" si="13"/>
        <v>0.91356208677370598</v>
      </c>
      <c r="R39" s="80">
        <f t="shared" si="14"/>
        <v>-6.4974061155655676</v>
      </c>
      <c r="S39" s="38">
        <v>11868</v>
      </c>
      <c r="T39" s="38">
        <v>742</v>
      </c>
      <c r="U39" s="38">
        <v>11126</v>
      </c>
      <c r="V39" s="40">
        <f>U39/K39</f>
        <v>21.478764478764479</v>
      </c>
      <c r="W39" s="39">
        <f>U39/G39</f>
        <v>1.1434056346075978E-2</v>
      </c>
    </row>
    <row r="40" spans="1:23" ht="10.5" customHeight="1" x14ac:dyDescent="0.2">
      <c r="A40" s="12" t="s">
        <v>65</v>
      </c>
      <c r="B40" s="93">
        <v>37601</v>
      </c>
      <c r="C40" s="114">
        <v>39</v>
      </c>
      <c r="D40" s="111">
        <v>33197</v>
      </c>
      <c r="E40" s="111">
        <v>385</v>
      </c>
      <c r="F40" s="111">
        <v>398914</v>
      </c>
      <c r="G40" s="65">
        <v>6089654</v>
      </c>
      <c r="H40" s="38">
        <f t="shared" si="10"/>
        <v>7122.4023391812862</v>
      </c>
      <c r="I40" s="38">
        <v>1502166</v>
      </c>
      <c r="J40" s="38">
        <v>1905839</v>
      </c>
      <c r="K40" s="53">
        <v>855</v>
      </c>
      <c r="L40" s="75">
        <f t="shared" si="11"/>
        <v>2.2738756947953513E-2</v>
      </c>
      <c r="M40" s="38">
        <v>13765731</v>
      </c>
      <c r="N40" s="53">
        <f t="shared" si="12"/>
        <v>16100.270175438596</v>
      </c>
      <c r="O40" s="65">
        <v>-8079750</v>
      </c>
      <c r="P40" s="65">
        <v>-7422001</v>
      </c>
      <c r="Q40" s="78">
        <f t="shared" si="13"/>
        <v>0.91859290200810673</v>
      </c>
      <c r="R40" s="80">
        <f t="shared" si="14"/>
        <v>-1.3267995193158757</v>
      </c>
      <c r="S40" s="38">
        <v>67585</v>
      </c>
      <c r="T40" s="38">
        <v>3836</v>
      </c>
      <c r="U40" s="38">
        <v>63749</v>
      </c>
      <c r="V40" s="40">
        <f>U40/K40</f>
        <v>74.56023391812866</v>
      </c>
      <c r="W40" s="39">
        <f>U40/G40</f>
        <v>1.046841084895792E-2</v>
      </c>
    </row>
    <row r="41" spans="1:23" ht="10.5" customHeight="1" x14ac:dyDescent="0.2">
      <c r="A41" s="12" t="s">
        <v>59</v>
      </c>
      <c r="B41" s="93">
        <v>49753</v>
      </c>
      <c r="C41" s="114">
        <v>37</v>
      </c>
      <c r="D41" s="111">
        <v>36348</v>
      </c>
      <c r="E41" s="111">
        <v>449</v>
      </c>
      <c r="F41" s="111">
        <v>453418</v>
      </c>
      <c r="G41" s="65">
        <v>11770748</v>
      </c>
      <c r="H41" s="38">
        <f t="shared" si="10"/>
        <v>12670.342303552206</v>
      </c>
      <c r="I41" s="38">
        <v>2222394</v>
      </c>
      <c r="J41" s="38">
        <v>2867155</v>
      </c>
      <c r="K41" s="53">
        <v>929</v>
      </c>
      <c r="L41" s="75">
        <f t="shared" si="11"/>
        <v>1.8672240869897293E-2</v>
      </c>
      <c r="M41" s="38">
        <v>16253325</v>
      </c>
      <c r="N41" s="53">
        <f t="shared" si="12"/>
        <v>17495.505920344458</v>
      </c>
      <c r="O41" s="65">
        <v>-5127338</v>
      </c>
      <c r="P41" s="65">
        <v>-4995198</v>
      </c>
      <c r="Q41" s="78">
        <f t="shared" si="13"/>
        <v>0.97422834227039445</v>
      </c>
      <c r="R41" s="80">
        <f t="shared" si="14"/>
        <v>-0.43560001454453023</v>
      </c>
      <c r="S41" s="38">
        <v>73885</v>
      </c>
      <c r="T41" s="38">
        <v>4597</v>
      </c>
      <c r="U41" s="38">
        <v>69288</v>
      </c>
      <c r="V41" s="40">
        <f>U41/K41</f>
        <v>74.58342303552206</v>
      </c>
      <c r="W41" s="39">
        <f>U41/G41</f>
        <v>5.8864568334994517E-3</v>
      </c>
    </row>
    <row r="42" spans="1:23" ht="10.5" customHeight="1" x14ac:dyDescent="0.2">
      <c r="A42" s="12" t="s">
        <v>58</v>
      </c>
      <c r="B42" s="93">
        <v>60087</v>
      </c>
      <c r="C42" s="114">
        <v>196</v>
      </c>
      <c r="D42" s="111">
        <v>130675</v>
      </c>
      <c r="E42" s="111">
        <v>591</v>
      </c>
      <c r="F42" s="111">
        <v>616219</v>
      </c>
      <c r="G42" s="65">
        <v>22063798</v>
      </c>
      <c r="H42" s="38">
        <f t="shared" si="10"/>
        <v>17622.841853035145</v>
      </c>
      <c r="I42" s="38">
        <v>3585267</v>
      </c>
      <c r="J42" s="38">
        <v>5169433</v>
      </c>
      <c r="K42" s="53">
        <v>1252</v>
      </c>
      <c r="L42" s="75">
        <f t="shared" si="11"/>
        <v>2.0836453808644132E-2</v>
      </c>
      <c r="M42" s="38">
        <v>21485485</v>
      </c>
      <c r="N42" s="53">
        <f t="shared" si="12"/>
        <v>17160.930511182109</v>
      </c>
      <c r="O42" s="65">
        <v>-1005853</v>
      </c>
      <c r="P42" s="65">
        <v>-774231</v>
      </c>
      <c r="Q42" s="78">
        <f t="shared" si="13"/>
        <v>0.76972579492231963</v>
      </c>
      <c r="R42" s="80">
        <f t="shared" si="14"/>
        <v>-4.5588388726183954E-2</v>
      </c>
      <c r="S42" s="38">
        <v>215360</v>
      </c>
      <c r="T42" s="38">
        <v>12845</v>
      </c>
      <c r="U42" s="38">
        <v>202515</v>
      </c>
      <c r="V42" s="40">
        <f>U42/K42</f>
        <v>161.75319488817891</v>
      </c>
      <c r="W42" s="39">
        <f>U42/G42</f>
        <v>9.1786101377469096E-3</v>
      </c>
    </row>
    <row r="43" spans="1:23" ht="10.5" customHeight="1" x14ac:dyDescent="0.2">
      <c r="A43" s="12" t="s">
        <v>57</v>
      </c>
      <c r="B43" s="93">
        <v>64777</v>
      </c>
      <c r="C43" s="114">
        <v>410</v>
      </c>
      <c r="D43" s="111">
        <v>133919</v>
      </c>
      <c r="E43" s="111">
        <v>810</v>
      </c>
      <c r="F43" s="111">
        <v>866507</v>
      </c>
      <c r="G43" s="65">
        <v>35950591</v>
      </c>
      <c r="H43" s="38">
        <f t="shared" si="10"/>
        <v>22525.432957393485</v>
      </c>
      <c r="I43" s="38">
        <v>2231713</v>
      </c>
      <c r="J43" s="38">
        <v>7421706</v>
      </c>
      <c r="K43" s="53">
        <v>1596</v>
      </c>
      <c r="L43" s="75">
        <f t="shared" si="11"/>
        <v>2.4638374731772078E-2</v>
      </c>
      <c r="M43" s="38">
        <v>45062958</v>
      </c>
      <c r="N43" s="53">
        <f t="shared" si="12"/>
        <v>28234.936090225565</v>
      </c>
      <c r="O43" s="65">
        <v>-14302360</v>
      </c>
      <c r="P43" s="65">
        <v>-14700063</v>
      </c>
      <c r="Q43" s="78">
        <f t="shared" si="13"/>
        <v>1.0278068095055641</v>
      </c>
      <c r="R43" s="80">
        <f t="shared" si="14"/>
        <v>-0.3978337936085668</v>
      </c>
      <c r="S43" s="38">
        <v>350482</v>
      </c>
      <c r="T43" s="38">
        <v>56621</v>
      </c>
      <c r="U43" s="38">
        <v>293861</v>
      </c>
      <c r="V43" s="40">
        <f>U43/K43</f>
        <v>184.12343358395989</v>
      </c>
      <c r="W43" s="39">
        <f>U43/G43</f>
        <v>8.1740241766818239E-3</v>
      </c>
    </row>
    <row r="44" spans="1:23" ht="10.5" customHeight="1" x14ac:dyDescent="0.2">
      <c r="A44" s="12" t="s">
        <v>56</v>
      </c>
      <c r="B44" s="93">
        <v>65535</v>
      </c>
      <c r="C44" s="114">
        <v>739</v>
      </c>
      <c r="D44" s="111">
        <v>289432</v>
      </c>
      <c r="E44" s="111">
        <v>974</v>
      </c>
      <c r="F44" s="111">
        <v>952899</v>
      </c>
      <c r="G44" s="65">
        <v>55859712</v>
      </c>
      <c r="H44" s="38">
        <f t="shared" si="10"/>
        <v>27585.042962962962</v>
      </c>
      <c r="I44" s="38">
        <v>2786683</v>
      </c>
      <c r="J44" s="38">
        <v>11690638</v>
      </c>
      <c r="K44" s="53">
        <v>2025</v>
      </c>
      <c r="L44" s="75">
        <f t="shared" si="11"/>
        <v>3.0899519340810255E-2</v>
      </c>
      <c r="M44" s="38">
        <v>36548325</v>
      </c>
      <c r="N44" s="53">
        <f t="shared" si="12"/>
        <v>18048.555555555555</v>
      </c>
      <c r="O44" s="65">
        <v>10407432</v>
      </c>
      <c r="P44" s="65">
        <v>9564644</v>
      </c>
      <c r="Q44" s="78">
        <f t="shared" si="13"/>
        <v>0.9190205614603103</v>
      </c>
      <c r="R44" s="80">
        <f t="shared" si="14"/>
        <v>0.18631374254131494</v>
      </c>
      <c r="S44" s="38">
        <v>784091</v>
      </c>
      <c r="T44" s="38">
        <v>108871</v>
      </c>
      <c r="U44" s="38">
        <v>675220</v>
      </c>
      <c r="V44" s="40">
        <f>U44/K44</f>
        <v>333.44197530864199</v>
      </c>
      <c r="W44" s="39">
        <f>U44/G44</f>
        <v>1.2087781619783503E-2</v>
      </c>
    </row>
    <row r="45" spans="1:23" ht="10.5" customHeight="1" x14ac:dyDescent="0.2">
      <c r="A45" s="12" t="s">
        <v>55</v>
      </c>
      <c r="B45" s="93">
        <v>132573</v>
      </c>
      <c r="C45" s="114">
        <v>1841</v>
      </c>
      <c r="D45" s="111">
        <v>1011229</v>
      </c>
      <c r="E45" s="111">
        <v>2417</v>
      </c>
      <c r="F45" s="111">
        <v>2329899</v>
      </c>
      <c r="G45" s="65">
        <v>170509804</v>
      </c>
      <c r="H45" s="38">
        <f t="shared" si="10"/>
        <v>35207.475531695229</v>
      </c>
      <c r="I45" s="38">
        <v>9750416</v>
      </c>
      <c r="J45" s="38">
        <v>35933957</v>
      </c>
      <c r="K45" s="53">
        <v>4843</v>
      </c>
      <c r="L45" s="75">
        <f t="shared" si="11"/>
        <v>3.6530816983850405E-2</v>
      </c>
      <c r="M45" s="38">
        <v>89159874</v>
      </c>
      <c r="N45" s="53">
        <f t="shared" si="12"/>
        <v>18410.050381994632</v>
      </c>
      <c r="O45" s="65">
        <v>55166389</v>
      </c>
      <c r="P45" s="65">
        <v>49256504</v>
      </c>
      <c r="Q45" s="78">
        <f t="shared" si="13"/>
        <v>0.89287163602460906</v>
      </c>
      <c r="R45" s="80">
        <f t="shared" si="14"/>
        <v>0.32353792981897977</v>
      </c>
      <c r="S45" s="38">
        <v>3355932</v>
      </c>
      <c r="T45" s="38">
        <v>432784</v>
      </c>
      <c r="U45" s="38">
        <v>2923148</v>
      </c>
      <c r="V45" s="40">
        <f>U45/K45</f>
        <v>603.58207722486065</v>
      </c>
      <c r="W45" s="39">
        <f>U45/G45</f>
        <v>1.7143577269023193E-2</v>
      </c>
    </row>
    <row r="46" spans="1:23" ht="10.5" customHeight="1" x14ac:dyDescent="0.2">
      <c r="A46" s="12" t="s">
        <v>54</v>
      </c>
      <c r="B46" s="93">
        <v>126065</v>
      </c>
      <c r="C46" s="114">
        <v>2385</v>
      </c>
      <c r="D46" s="111">
        <v>1717444.61</v>
      </c>
      <c r="E46" s="111">
        <v>2979</v>
      </c>
      <c r="F46" s="111">
        <v>2791214</v>
      </c>
      <c r="G46" s="65">
        <v>267338522</v>
      </c>
      <c r="H46" s="38">
        <f t="shared" si="10"/>
        <v>45158.534121621618</v>
      </c>
      <c r="I46" s="38">
        <v>7910207</v>
      </c>
      <c r="J46" s="38">
        <v>51628900</v>
      </c>
      <c r="K46" s="53">
        <v>5920</v>
      </c>
      <c r="L46" s="75">
        <f t="shared" si="11"/>
        <v>4.6959901638043866E-2</v>
      </c>
      <c r="M46" s="38">
        <v>110851583</v>
      </c>
      <c r="N46" s="53">
        <f t="shared" si="12"/>
        <v>18724.929560810811</v>
      </c>
      <c r="O46" s="65">
        <v>112768246</v>
      </c>
      <c r="P46" s="65">
        <v>101886357</v>
      </c>
      <c r="Q46" s="78">
        <f t="shared" si="13"/>
        <v>0.90350218801842497</v>
      </c>
      <c r="R46" s="80">
        <f t="shared" si="14"/>
        <v>0.42181816954909329</v>
      </c>
      <c r="S46" s="38">
        <v>6382558</v>
      </c>
      <c r="T46" s="38">
        <v>424471</v>
      </c>
      <c r="U46" s="38">
        <v>5958087</v>
      </c>
      <c r="V46" s="40">
        <f>U46/K46</f>
        <v>1006.4336148648649</v>
      </c>
      <c r="W46" s="39">
        <f>U46/G46</f>
        <v>2.2286675917210313E-2</v>
      </c>
    </row>
    <row r="47" spans="1:23" ht="10.5" customHeight="1" x14ac:dyDescent="0.2">
      <c r="A47" s="12" t="s">
        <v>53</v>
      </c>
      <c r="B47" s="93">
        <v>126050</v>
      </c>
      <c r="C47" s="114">
        <v>3200</v>
      </c>
      <c r="D47" s="111">
        <v>2604657</v>
      </c>
      <c r="E47" s="111">
        <v>3873</v>
      </c>
      <c r="F47" s="111">
        <v>3477170</v>
      </c>
      <c r="G47" s="65">
        <v>424466634</v>
      </c>
      <c r="H47" s="38">
        <f t="shared" si="10"/>
        <v>55254.703722988808</v>
      </c>
      <c r="I47" s="38">
        <v>9308797</v>
      </c>
      <c r="J47" s="38">
        <v>76377185</v>
      </c>
      <c r="K47" s="53">
        <v>7682</v>
      </c>
      <c r="L47" s="75">
        <f t="shared" si="11"/>
        <v>6.0944069813566044E-2</v>
      </c>
      <c r="M47" s="38">
        <v>146278873</v>
      </c>
      <c r="N47" s="53">
        <f t="shared" si="12"/>
        <v>19041.769461077845</v>
      </c>
      <c r="O47" s="65">
        <v>211119373</v>
      </c>
      <c r="P47" s="65">
        <v>193313204</v>
      </c>
      <c r="Q47" s="78">
        <f t="shared" si="13"/>
        <v>0.91565828968239693</v>
      </c>
      <c r="R47" s="80">
        <f t="shared" si="14"/>
        <v>0.49737566180525744</v>
      </c>
      <c r="S47" s="38">
        <v>11688096</v>
      </c>
      <c r="T47" s="38">
        <v>667157</v>
      </c>
      <c r="U47" s="38">
        <v>11020939</v>
      </c>
      <c r="V47" s="40">
        <f>U47/K47</f>
        <v>1434.6444936214527</v>
      </c>
      <c r="W47" s="39">
        <f>U47/G47</f>
        <v>2.5964205704799875E-2</v>
      </c>
    </row>
    <row r="48" spans="1:23" ht="10.5" customHeight="1" x14ac:dyDescent="0.2">
      <c r="A48" s="12" t="s">
        <v>52</v>
      </c>
      <c r="B48" s="93">
        <v>126326</v>
      </c>
      <c r="C48" s="114">
        <v>3979</v>
      </c>
      <c r="D48" s="111">
        <v>3477038</v>
      </c>
      <c r="E48" s="111">
        <v>5088</v>
      </c>
      <c r="F48" s="111">
        <v>3861244</v>
      </c>
      <c r="G48" s="65">
        <v>629996132</v>
      </c>
      <c r="H48" s="38">
        <f t="shared" si="10"/>
        <v>65176.508586799093</v>
      </c>
      <c r="I48" s="38">
        <v>14276314</v>
      </c>
      <c r="J48" s="38">
        <v>110755707.64</v>
      </c>
      <c r="K48" s="53">
        <v>9666</v>
      </c>
      <c r="L48" s="75">
        <f t="shared" si="11"/>
        <v>7.6516314931209722E-2</v>
      </c>
      <c r="M48" s="38">
        <v>186288136</v>
      </c>
      <c r="N48" s="53">
        <f t="shared" si="12"/>
        <v>19272.515621767019</v>
      </c>
      <c r="O48" s="65">
        <v>347228602.36000001</v>
      </c>
      <c r="P48" s="65">
        <v>317674322</v>
      </c>
      <c r="Q48" s="78">
        <f t="shared" si="13"/>
        <v>0.91488523652968345</v>
      </c>
      <c r="R48" s="80">
        <f t="shared" si="14"/>
        <v>0.55115989562932743</v>
      </c>
      <c r="S48" s="38">
        <v>18954033</v>
      </c>
      <c r="T48" s="38">
        <v>902401</v>
      </c>
      <c r="U48" s="38">
        <v>18051632</v>
      </c>
      <c r="V48" s="40">
        <f>U48/K48</f>
        <v>1867.5390026898406</v>
      </c>
      <c r="W48" s="39">
        <f>U48/G48</f>
        <v>2.8653560050746471E-2</v>
      </c>
    </row>
    <row r="49" spans="1:23" ht="10.5" customHeight="1" x14ac:dyDescent="0.2">
      <c r="A49" s="12" t="s">
        <v>51</v>
      </c>
      <c r="B49" s="93">
        <v>122934</v>
      </c>
      <c r="C49" s="114">
        <v>5230</v>
      </c>
      <c r="D49" s="111">
        <v>4630471</v>
      </c>
      <c r="E49" s="111">
        <v>6467</v>
      </c>
      <c r="F49" s="111">
        <v>4768678.51</v>
      </c>
      <c r="G49" s="65">
        <v>926849333</v>
      </c>
      <c r="H49" s="38">
        <f t="shared" si="10"/>
        <v>75188.556258619297</v>
      </c>
      <c r="I49" s="38">
        <v>11700912</v>
      </c>
      <c r="J49" s="38">
        <v>146647017.13999999</v>
      </c>
      <c r="K49" s="53">
        <v>12327</v>
      </c>
      <c r="L49" s="75">
        <f t="shared" si="11"/>
        <v>0.10027331738981893</v>
      </c>
      <c r="M49" s="38">
        <v>238968561</v>
      </c>
      <c r="N49" s="53">
        <f t="shared" si="12"/>
        <v>19385.784132392309</v>
      </c>
      <c r="O49" s="65">
        <v>552934666.86000001</v>
      </c>
      <c r="P49" s="65">
        <v>509194505</v>
      </c>
      <c r="Q49" s="78">
        <f t="shared" si="13"/>
        <v>0.92089452067024258</v>
      </c>
      <c r="R49" s="80">
        <f t="shared" si="14"/>
        <v>0.59657448861755835</v>
      </c>
      <c r="S49" s="38">
        <v>30093564</v>
      </c>
      <c r="T49" s="38">
        <v>1274351</v>
      </c>
      <c r="U49" s="38">
        <v>28819213</v>
      </c>
      <c r="V49" s="40">
        <f>U49/K49</f>
        <v>2337.8934858440821</v>
      </c>
      <c r="W49" s="39">
        <f>U49/G49</f>
        <v>3.1093740885283671E-2</v>
      </c>
    </row>
    <row r="50" spans="1:23" ht="10.5" customHeight="1" x14ac:dyDescent="0.2">
      <c r="A50" s="12" t="s">
        <v>50</v>
      </c>
      <c r="B50" s="93">
        <v>114041</v>
      </c>
      <c r="C50" s="114">
        <v>6334</v>
      </c>
      <c r="D50" s="111">
        <v>5859403</v>
      </c>
      <c r="E50" s="111">
        <v>7914</v>
      </c>
      <c r="F50" s="111">
        <v>5629490</v>
      </c>
      <c r="G50" s="65">
        <v>1274900577</v>
      </c>
      <c r="H50" s="38">
        <f t="shared" si="10"/>
        <v>85146.635744339816</v>
      </c>
      <c r="I50" s="38">
        <v>12051912</v>
      </c>
      <c r="J50" s="38">
        <v>193153601.24000001</v>
      </c>
      <c r="K50" s="53">
        <v>14973</v>
      </c>
      <c r="L50" s="75">
        <f t="shared" si="11"/>
        <v>0.13129488517287644</v>
      </c>
      <c r="M50" s="38">
        <v>291453547</v>
      </c>
      <c r="N50" s="53">
        <f t="shared" si="12"/>
        <v>19465.273959794296</v>
      </c>
      <c r="O50" s="65">
        <v>802345340.75999999</v>
      </c>
      <c r="P50" s="65">
        <v>741451370</v>
      </c>
      <c r="Q50" s="78">
        <f t="shared" si="13"/>
        <v>0.92410503599071214</v>
      </c>
      <c r="R50" s="80">
        <f t="shared" si="14"/>
        <v>0.62933953849798907</v>
      </c>
      <c r="S50" s="38">
        <v>43602001</v>
      </c>
      <c r="T50" s="38">
        <v>1793730</v>
      </c>
      <c r="U50" s="38">
        <v>41808271</v>
      </c>
      <c r="V50" s="40">
        <f>U50/K50</f>
        <v>2792.2441060575702</v>
      </c>
      <c r="W50" s="39">
        <f>U50/G50</f>
        <v>3.2793357971787944E-2</v>
      </c>
    </row>
    <row r="51" spans="1:23" ht="10.5" customHeight="1" x14ac:dyDescent="0.2">
      <c r="A51" s="12" t="s">
        <v>49</v>
      </c>
      <c r="B51" s="93">
        <v>101888</v>
      </c>
      <c r="C51" s="114">
        <v>7247</v>
      </c>
      <c r="D51" s="111">
        <v>6908319</v>
      </c>
      <c r="E51" s="111">
        <v>9070</v>
      </c>
      <c r="F51" s="111">
        <v>6719608</v>
      </c>
      <c r="G51" s="65">
        <v>1621276426</v>
      </c>
      <c r="H51" s="38">
        <f t="shared" si="10"/>
        <v>95123.000821403431</v>
      </c>
      <c r="I51" s="38">
        <v>14518061</v>
      </c>
      <c r="J51" s="38">
        <v>232295218</v>
      </c>
      <c r="K51" s="53">
        <v>17044</v>
      </c>
      <c r="L51" s="75">
        <f t="shared" si="11"/>
        <v>0.16728172110552764</v>
      </c>
      <c r="M51" s="38">
        <v>337389071</v>
      </c>
      <c r="N51" s="53">
        <f t="shared" si="12"/>
        <v>19795.18135414222</v>
      </c>
      <c r="O51" s="65">
        <v>1066110198</v>
      </c>
      <c r="P51" s="65">
        <v>983234762</v>
      </c>
      <c r="Q51" s="78">
        <f t="shared" si="13"/>
        <v>0.92226372456105143</v>
      </c>
      <c r="R51" s="80">
        <f t="shared" si="14"/>
        <v>0.65757460042165572</v>
      </c>
      <c r="S51" s="38">
        <v>57656369</v>
      </c>
      <c r="T51" s="38">
        <v>2159543</v>
      </c>
      <c r="U51" s="38">
        <v>55496826</v>
      </c>
      <c r="V51" s="40">
        <f t="shared" ref="V51:V57" si="15">U51/K51</f>
        <v>3256.0916451537196</v>
      </c>
      <c r="W51" s="39">
        <f>U51/G51</f>
        <v>3.4230329331884086E-2</v>
      </c>
    </row>
    <row r="52" spans="1:23" ht="10.5" customHeight="1" x14ac:dyDescent="0.2">
      <c r="A52" s="12" t="s">
        <v>48</v>
      </c>
      <c r="B52" s="93">
        <v>297029</v>
      </c>
      <c r="C52" s="114">
        <v>39991</v>
      </c>
      <c r="D52" s="111">
        <v>42512466</v>
      </c>
      <c r="E52" s="111">
        <v>41822</v>
      </c>
      <c r="F52" s="111">
        <v>30340720.060000002</v>
      </c>
      <c r="G52" s="65">
        <v>10493339376.639999</v>
      </c>
      <c r="H52" s="38">
        <f t="shared" si="10"/>
        <v>123882.4539176426</v>
      </c>
      <c r="I52" s="38">
        <v>85312048</v>
      </c>
      <c r="J52" s="38">
        <v>1079446801.5999999</v>
      </c>
      <c r="K52" s="53">
        <v>84704</v>
      </c>
      <c r="L52" s="75">
        <f t="shared" si="11"/>
        <v>0.28517080823757951</v>
      </c>
      <c r="M52" s="38">
        <v>1751232818.1599998</v>
      </c>
      <c r="N52" s="53">
        <f t="shared" si="12"/>
        <v>20674.735764072535</v>
      </c>
      <c r="O52" s="65">
        <v>7747971804.8800001</v>
      </c>
      <c r="P52" s="65">
        <v>7047880113</v>
      </c>
      <c r="Q52" s="78">
        <f t="shared" si="13"/>
        <v>0.90964194120594855</v>
      </c>
      <c r="R52" s="80">
        <f t="shared" si="14"/>
        <v>0.73837045832409975</v>
      </c>
      <c r="S52" s="38">
        <v>410489296</v>
      </c>
      <c r="T52" s="38">
        <v>9006162</v>
      </c>
      <c r="U52" s="38">
        <v>401483134</v>
      </c>
      <c r="V52" s="40">
        <f t="shared" si="15"/>
        <v>4739.8367727616169</v>
      </c>
      <c r="W52" s="39">
        <f>U52/G52</f>
        <v>3.8260759476985123E-2</v>
      </c>
    </row>
    <row r="53" spans="1:23" ht="10.5" customHeight="1" x14ac:dyDescent="0.2">
      <c r="A53" s="12" t="s">
        <v>47</v>
      </c>
      <c r="B53" s="93">
        <v>118760</v>
      </c>
      <c r="C53" s="114">
        <v>27126</v>
      </c>
      <c r="D53" s="111">
        <v>38298094</v>
      </c>
      <c r="E53" s="111">
        <v>27484</v>
      </c>
      <c r="F53" s="111">
        <v>25111980.940000001</v>
      </c>
      <c r="G53" s="65">
        <v>9781033884</v>
      </c>
      <c r="H53" s="38">
        <f t="shared" si="10"/>
        <v>172987.05181988611</v>
      </c>
      <c r="I53" s="38">
        <v>89174920</v>
      </c>
      <c r="J53" s="38">
        <v>648667187.81999993</v>
      </c>
      <c r="K53" s="53">
        <v>56542</v>
      </c>
      <c r="L53" s="75">
        <f t="shared" si="11"/>
        <v>0.47610306500505223</v>
      </c>
      <c r="M53" s="38">
        <v>1269072284</v>
      </c>
      <c r="N53" s="53">
        <f t="shared" si="12"/>
        <v>22444.7717448976</v>
      </c>
      <c r="O53" s="65">
        <v>7952469332.1800003</v>
      </c>
      <c r="P53" s="65">
        <v>6998012039</v>
      </c>
      <c r="Q53" s="78">
        <f t="shared" si="13"/>
        <v>0.87997975807115048</v>
      </c>
      <c r="R53" s="80">
        <f t="shared" si="14"/>
        <v>0.81304997268119072</v>
      </c>
      <c r="S53" s="38">
        <v>406234527</v>
      </c>
      <c r="T53" s="38">
        <v>9971236</v>
      </c>
      <c r="U53" s="38">
        <v>396263291</v>
      </c>
      <c r="V53" s="40">
        <f t="shared" si="15"/>
        <v>7008.2998655866431</v>
      </c>
      <c r="W53" s="39">
        <f>U53/G53</f>
        <v>4.0513436074300385E-2</v>
      </c>
    </row>
    <row r="54" spans="1:23" ht="10.5" customHeight="1" x14ac:dyDescent="0.2">
      <c r="A54" s="12" t="s">
        <v>46</v>
      </c>
      <c r="B54" s="93">
        <v>133559</v>
      </c>
      <c r="C54" s="114">
        <v>40701</v>
      </c>
      <c r="D54" s="111">
        <v>104731858.11</v>
      </c>
      <c r="E54" s="111">
        <v>44690</v>
      </c>
      <c r="F54" s="111">
        <v>79492274.730000004</v>
      </c>
      <c r="G54" s="65">
        <v>26731753415</v>
      </c>
      <c r="H54" s="38">
        <f t="shared" si="10"/>
        <v>296956.7915106811</v>
      </c>
      <c r="I54" s="38">
        <v>401448652</v>
      </c>
      <c r="J54" s="38">
        <v>924306839.80999994</v>
      </c>
      <c r="K54" s="53">
        <v>90019</v>
      </c>
      <c r="L54" s="75">
        <f t="shared" si="11"/>
        <v>0.67400175203468127</v>
      </c>
      <c r="M54" s="38">
        <v>2440854586</v>
      </c>
      <c r="N54" s="53">
        <f t="shared" si="12"/>
        <v>27114.882258189937</v>
      </c>
      <c r="O54" s="65">
        <v>23768040641.190002</v>
      </c>
      <c r="P54" s="65">
        <v>18777919340</v>
      </c>
      <c r="Q54" s="78">
        <f t="shared" si="13"/>
        <v>0.7900491093682277</v>
      </c>
      <c r="R54" s="80">
        <f t="shared" si="14"/>
        <v>0.88913137392076314</v>
      </c>
      <c r="S54" s="38">
        <v>1089523493</v>
      </c>
      <c r="T54" s="38">
        <v>39646944</v>
      </c>
      <c r="U54" s="38">
        <v>1049876549</v>
      </c>
      <c r="V54" s="40">
        <f t="shared" si="15"/>
        <v>11662.832835290328</v>
      </c>
      <c r="W54" s="39">
        <f>U54/G54</f>
        <v>3.9274511204000648E-2</v>
      </c>
    </row>
    <row r="55" spans="1:23" ht="10.5" customHeight="1" x14ac:dyDescent="0.2">
      <c r="A55" s="12" t="s">
        <v>45</v>
      </c>
      <c r="B55" s="93">
        <v>26399</v>
      </c>
      <c r="C55" s="114">
        <v>7754</v>
      </c>
      <c r="D55" s="111">
        <v>44450608</v>
      </c>
      <c r="E55" s="111">
        <v>12944</v>
      </c>
      <c r="F55" s="111">
        <v>58084113.609999999</v>
      </c>
      <c r="G55" s="65">
        <v>15438494653</v>
      </c>
      <c r="H55" s="38">
        <f t="shared" si="10"/>
        <v>686429.88986705791</v>
      </c>
      <c r="I55" s="38">
        <v>374202711</v>
      </c>
      <c r="J55" s="38">
        <v>342754154</v>
      </c>
      <c r="K55" s="53">
        <v>22491</v>
      </c>
      <c r="L55" s="75">
        <f t="shared" si="11"/>
        <v>0.8519640895488465</v>
      </c>
      <c r="M55" s="38">
        <v>984863383</v>
      </c>
      <c r="N55" s="53">
        <f t="shared" si="12"/>
        <v>43789.221599751014</v>
      </c>
      <c r="O55" s="65">
        <v>14485079827</v>
      </c>
      <c r="P55" s="65">
        <v>9014116613</v>
      </c>
      <c r="Q55" s="78">
        <f t="shared" si="13"/>
        <v>0.62230355100962609</v>
      </c>
      <c r="R55" s="80">
        <f t="shared" si="14"/>
        <v>0.93824431413624043</v>
      </c>
      <c r="S55" s="38">
        <v>522866942</v>
      </c>
      <c r="T55" s="38">
        <v>34960128</v>
      </c>
      <c r="U55" s="38">
        <v>487906814</v>
      </c>
      <c r="V55" s="40">
        <f t="shared" si="15"/>
        <v>21693.424658752388</v>
      </c>
      <c r="W55" s="39">
        <f>U55/G55</f>
        <v>3.1603263463591005E-2</v>
      </c>
    </row>
    <row r="56" spans="1:23" ht="10.5" customHeight="1" x14ac:dyDescent="0.2">
      <c r="A56" s="8" t="s">
        <v>12</v>
      </c>
      <c r="B56" s="117">
        <v>20373</v>
      </c>
      <c r="C56" s="114">
        <v>4192</v>
      </c>
      <c r="D56" s="111">
        <v>64163818</v>
      </c>
      <c r="E56" s="111">
        <v>12828</v>
      </c>
      <c r="F56" s="111">
        <v>175012330.97999999</v>
      </c>
      <c r="G56" s="65">
        <v>124339360444</v>
      </c>
      <c r="H56" s="38">
        <f t="shared" si="10"/>
        <v>6563868.4708863432</v>
      </c>
      <c r="I56" s="38">
        <v>3490122017</v>
      </c>
      <c r="J56" s="38">
        <v>2714502858</v>
      </c>
      <c r="K56" s="53">
        <v>18943</v>
      </c>
      <c r="L56" s="75">
        <f t="shared" si="11"/>
        <v>0.92980906101212391</v>
      </c>
      <c r="M56" s="38">
        <v>9652277639</v>
      </c>
      <c r="N56" s="53">
        <f t="shared" si="12"/>
        <v>509543.24230586499</v>
      </c>
      <c r="O56" s="65">
        <v>115462701964</v>
      </c>
      <c r="P56" s="65">
        <v>16785324654</v>
      </c>
      <c r="Q56" s="78">
        <f t="shared" si="13"/>
        <v>0.14537443146994325</v>
      </c>
      <c r="R56" s="80">
        <f t="shared" si="14"/>
        <v>0.92860942465601737</v>
      </c>
      <c r="S56" s="38">
        <v>986633705</v>
      </c>
      <c r="T56" s="38">
        <v>128889582</v>
      </c>
      <c r="U56" s="38">
        <v>857744123</v>
      </c>
      <c r="V56" s="40">
        <f t="shared" si="15"/>
        <v>45280.268331309715</v>
      </c>
      <c r="W56" s="39">
        <f t="shared" ref="W54:W57" si="16">U56/G56</f>
        <v>6.8984118941669403E-3</v>
      </c>
    </row>
    <row r="57" spans="1:23" ht="10.5" customHeight="1" thickBot="1" x14ac:dyDescent="0.25">
      <c r="A57" s="26" t="s">
        <v>1</v>
      </c>
      <c r="B57" s="94">
        <f>SUM(B38:B56)</f>
        <v>1762392</v>
      </c>
      <c r="C57" s="32">
        <f t="shared" ref="C57:F57" si="17">SUM(C38:C56)</f>
        <v>151468</v>
      </c>
      <c r="D57" s="32">
        <f t="shared" si="17"/>
        <v>321154290.72000003</v>
      </c>
      <c r="E57" s="32">
        <f t="shared" si="17"/>
        <v>182980</v>
      </c>
      <c r="F57" s="32">
        <f t="shared" si="17"/>
        <v>411657738.83000004</v>
      </c>
      <c r="G57" s="32">
        <f>SUM(G38:G56)</f>
        <v>185594839684.64001</v>
      </c>
      <c r="H57" s="86">
        <f t="shared" si="10"/>
        <v>518669.0840726716</v>
      </c>
      <c r="I57" s="32">
        <f>SUM(I38:I56)</f>
        <v>4835083797</v>
      </c>
      <c r="J57" s="32">
        <f t="shared" ref="J57:U57" si="18">SUM(J38:J56)</f>
        <v>6708415220.25</v>
      </c>
      <c r="K57" s="32">
        <f t="shared" si="18"/>
        <v>357829</v>
      </c>
      <c r="L57" s="76">
        <f t="shared" ref="L57" si="19">K57/B57</f>
        <v>0.20303598745341558</v>
      </c>
      <c r="M57" s="32">
        <f>SUM(M38:M56)</f>
        <v>17718037559.16</v>
      </c>
      <c r="N57" s="85">
        <f t="shared" ref="N57" si="20">M57/K57</f>
        <v>49515.376224844826</v>
      </c>
      <c r="O57" s="32">
        <f t="shared" si="18"/>
        <v>166003470702.23001</v>
      </c>
      <c r="P57" s="32">
        <f t="shared" si="18"/>
        <v>60509934438</v>
      </c>
      <c r="Q57" s="83">
        <f t="shared" si="13"/>
        <v>0.36451005621768084</v>
      </c>
      <c r="R57" s="84">
        <f t="shared" si="14"/>
        <v>0.89444012012564911</v>
      </c>
      <c r="S57" s="32">
        <f t="shared" si="18"/>
        <v>3589866256</v>
      </c>
      <c r="T57" s="86">
        <f>S57-U57</f>
        <v>230488613</v>
      </c>
      <c r="U57" s="32">
        <f t="shared" si="18"/>
        <v>3359377643</v>
      </c>
      <c r="V57" s="67">
        <f t="shared" si="15"/>
        <v>9388.2207506937666</v>
      </c>
      <c r="W57" s="36">
        <f t="shared" si="16"/>
        <v>1.8100598317863818E-2</v>
      </c>
    </row>
    <row r="58" spans="1:23" ht="10.5" customHeight="1" x14ac:dyDescent="0.2">
      <c r="A58" s="101" t="s">
        <v>128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3"/>
    </row>
    <row r="59" spans="1:23" ht="10.5" customHeight="1" x14ac:dyDescent="0.2">
      <c r="A59" s="101" t="s">
        <v>129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3"/>
    </row>
    <row r="60" spans="1:23" ht="10.5" customHeight="1" x14ac:dyDescent="0.2">
      <c r="A60" s="106" t="s">
        <v>130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2"/>
      <c r="P60" s="102"/>
      <c r="Q60" s="102"/>
      <c r="R60" s="102"/>
      <c r="S60" s="102"/>
      <c r="T60" s="102"/>
      <c r="U60" s="102"/>
      <c r="V60" s="102"/>
      <c r="W60" s="103"/>
    </row>
    <row r="61" spans="1:23" ht="10.5" customHeight="1" x14ac:dyDescent="0.2">
      <c r="A61" s="107" t="s">
        <v>131</v>
      </c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5"/>
      <c r="S61" s="105"/>
      <c r="T61" s="105"/>
      <c r="U61" s="105"/>
      <c r="V61" s="105"/>
      <c r="W61" s="105"/>
    </row>
    <row r="62" spans="1:23" ht="10.5" customHeight="1" x14ac:dyDescent="0.2">
      <c r="A62" s="107" t="s">
        <v>132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5"/>
      <c r="S62" s="105"/>
      <c r="T62" s="105"/>
      <c r="U62" s="105"/>
      <c r="V62" s="105"/>
      <c r="W62" s="105"/>
    </row>
    <row r="63" spans="1:23" ht="10.5" customHeight="1" x14ac:dyDescent="0.2">
      <c r="A63" s="107" t="s">
        <v>133</v>
      </c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5"/>
      <c r="S63" s="105"/>
      <c r="T63" s="105"/>
      <c r="U63" s="105"/>
      <c r="V63" s="105"/>
      <c r="W63" s="105"/>
    </row>
    <row r="64" spans="1:23" ht="10.5" customHeight="1" x14ac:dyDescent="0.2">
      <c r="A64" s="107" t="s">
        <v>134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5"/>
      <c r="S64" s="105"/>
      <c r="T64" s="105"/>
      <c r="U64" s="102"/>
      <c r="V64" s="102"/>
      <c r="W64" s="103"/>
    </row>
    <row r="65" spans="1:23" ht="10.5" customHeight="1" x14ac:dyDescent="0.2">
      <c r="A65" s="119" t="s">
        <v>135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06"/>
      <c r="P65" s="106"/>
      <c r="Q65" s="106"/>
      <c r="R65" s="105"/>
      <c r="S65" s="105"/>
      <c r="T65" s="105"/>
      <c r="U65" s="102"/>
      <c r="V65" s="102"/>
      <c r="W65" s="103"/>
    </row>
    <row r="66" spans="1:23" ht="10.5" customHeight="1" x14ac:dyDescent="0.2">
      <c r="A66" s="106" t="s">
        <v>136</v>
      </c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5"/>
      <c r="S66" s="105"/>
      <c r="T66" s="105"/>
      <c r="U66" s="105"/>
      <c r="V66" s="105"/>
      <c r="W66" s="105"/>
    </row>
    <row r="67" spans="1:23" ht="10.5" customHeight="1" x14ac:dyDescent="0.2">
      <c r="A67" s="107" t="s">
        <v>137</v>
      </c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5"/>
      <c r="S67" s="105"/>
      <c r="T67" s="105"/>
      <c r="U67" s="105"/>
      <c r="V67" s="105"/>
      <c r="W67" s="105"/>
    </row>
    <row r="68" spans="1:23" ht="10.5" customHeight="1" x14ac:dyDescent="0.2">
      <c r="A68" s="107" t="s">
        <v>138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5"/>
      <c r="S68" s="105"/>
      <c r="T68" s="105"/>
      <c r="U68" s="105"/>
      <c r="V68" s="105"/>
      <c r="W68" s="105"/>
    </row>
    <row r="69" spans="1:23" ht="10.5" customHeight="1" x14ac:dyDescent="0.2">
      <c r="A69" s="101" t="s">
        <v>121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5"/>
      <c r="U69" s="105"/>
      <c r="V69" s="105"/>
      <c r="W69" s="105"/>
    </row>
    <row r="70" spans="1:23" ht="10.5" customHeight="1" x14ac:dyDescent="0.2">
      <c r="A70" s="106" t="s">
        <v>122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5"/>
      <c r="S70" s="105"/>
      <c r="T70" s="105"/>
      <c r="U70" s="105"/>
      <c r="V70" s="105"/>
      <c r="W70" s="105"/>
    </row>
    <row r="71" spans="1:23" ht="10.5" customHeight="1" x14ac:dyDescent="0.2">
      <c r="A71" s="101" t="s">
        <v>139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3"/>
      <c r="S71" s="103"/>
      <c r="T71" s="96"/>
      <c r="U71" s="96"/>
      <c r="W71" s="105"/>
    </row>
    <row r="72" spans="1:23" ht="10.5" customHeight="1" x14ac:dyDescent="0.2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</row>
  </sheetData>
  <printOptions horizontalCentered="1"/>
  <pageMargins left="0" right="0" top="0.4" bottom="0" header="0" footer="0"/>
  <pageSetup scale="72" orientation="landscape" r:id="rId1"/>
  <headerFooter alignWithMargins="0"/>
  <ignoredErrors>
    <ignoredError sqref="T57 L57 N57 H36 L36 N36 H57" formula="1"/>
    <ignoredError sqref="W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MFJSS ID Ded</vt:lpstr>
      <vt:lpstr>' 2014 Calculation MFJSS ID Ded'!Print_Area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2016-11-16T16:31:31Z</cp:lastPrinted>
  <dcterms:created xsi:type="dcterms:W3CDTF">2005-06-27T11:45:55Z</dcterms:created>
  <dcterms:modified xsi:type="dcterms:W3CDTF">2016-11-16T16:53:44Z</dcterms:modified>
</cp:coreProperties>
</file>