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J ID Ded" sheetId="3" r:id="rId1"/>
  </sheets>
  <definedNames>
    <definedName name="_xlnm.Print_Area" localSheetId="0">' 2013 Calculation MFJ ID Ded'!$A$1:$U$68</definedName>
  </definedNames>
  <calcPr calcId="125725" calcOnSave="0"/>
</workbook>
</file>

<file path=xl/calcChain.xml><?xml version="1.0" encoding="utf-8"?>
<calcChain xmlns="http://schemas.openxmlformats.org/spreadsheetml/2006/main">
  <c r="U15" i="3"/>
  <c r="U14"/>
  <c r="T14"/>
  <c r="P16"/>
  <c r="P15"/>
  <c r="P14"/>
  <c r="P13"/>
  <c r="O16"/>
  <c r="O15"/>
  <c r="O14"/>
  <c r="O13"/>
  <c r="J16"/>
  <c r="J15"/>
  <c r="J14"/>
  <c r="J13"/>
  <c r="D16"/>
  <c r="D15"/>
  <c r="D14"/>
  <c r="D13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F36" l="1"/>
  <c r="E36"/>
  <c r="C36" l="1"/>
  <c r="B36"/>
  <c r="S57"/>
  <c r="Q57"/>
  <c r="N57"/>
  <c r="O57" s="1"/>
  <c r="M57"/>
  <c r="L57"/>
  <c r="K57"/>
  <c r="I57"/>
  <c r="G57"/>
  <c r="F57"/>
  <c r="E57"/>
  <c r="C57"/>
  <c r="B57"/>
  <c r="H57" s="1"/>
  <c r="S36"/>
  <c r="U36" s="1"/>
  <c r="Q36"/>
  <c r="N36"/>
  <c r="O36" s="1"/>
  <c r="M36"/>
  <c r="L36"/>
  <c r="K36"/>
  <c r="I36"/>
  <c r="J36" s="1"/>
  <c r="G36"/>
  <c r="U57" l="1"/>
  <c r="P57"/>
  <c r="D57"/>
  <c r="J57"/>
  <c r="T57"/>
  <c r="P36"/>
  <c r="T36"/>
  <c r="D36"/>
  <c r="H36"/>
  <c r="R36"/>
  <c r="R57"/>
</calcChain>
</file>

<file path=xl/sharedStrings.xml><?xml version="1.0" encoding="utf-8"?>
<sst xmlns="http://schemas.openxmlformats.org/spreadsheetml/2006/main" count="174" uniqueCount="135">
  <si>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</si>
  <si>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</si>
  <si>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</si>
  <si>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</si>
  <si>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</si>
  <si>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</si>
  <si>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</si>
  <si>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</si>
  <si>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</si>
  <si>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</si>
  <si>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</si>
  <si>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</si>
  <si>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</si>
  <si>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</si>
  <si>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</si>
  <si>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</si>
  <si>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</si>
  <si>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</si>
  <si>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</si>
  <si>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</si>
  <si>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</si>
  <si>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</si>
  <si>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</si>
  <si>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</si>
  <si>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</si>
  <si>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</si>
  <si>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</si>
  <si>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</si>
  <si>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</si>
  <si>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</si>
  <si>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</si>
  <si>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</si>
  <si>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</si>
  <si>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</si>
  <si>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</si>
  <si>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</si>
  <si>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</si>
  <si>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</si>
  <si>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</si>
  <si>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</si>
  <si>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</si>
  <si>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</si>
  <si>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</si>
  <si>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</si>
  <si>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</si>
  <si>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</si>
  <si>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</si>
  <si>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</si>
  <si>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</si>
  <si>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</si>
  <si>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</si>
  <si>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</si>
  <si>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</si>
  <si>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</si>
  <si>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</si>
  <si>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</si>
  <si>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</si>
  <si>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</si>
  <si>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</si>
  <si>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</si>
  <si>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</si>
  <si>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</si>
  <si>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</si>
  <si>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</si>
  <si>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</si>
  <si>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</si>
  <si>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</si>
  <si>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</si>
  <si>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</si>
  <si>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</si>
  <si>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</si>
  <si>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</si>
  <si>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</si>
  <si>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</si>
  <si>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</si>
  <si>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</si>
  <si>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</si>
  <si>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</si>
  <si>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</si>
  <si>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</si>
  <si>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</si>
  <si>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</si>
  <si>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</si>
  <si>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</si>
  <si>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</si>
  <si>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</si>
  <si>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</si>
  <si>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</si>
  <si>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</si>
  <si>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</si>
  <si>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</si>
  <si>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</si>
  <si>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</si>
  <si>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</si>
  <si>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</si>
  <si>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</si>
  <si>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</si>
  <si>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</si>
  <si>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</si>
  <si>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</si>
  <si>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</si>
  <si>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</si>
  <si>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</si>
  <si>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</si>
  <si>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</si>
  <si>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</si>
  <si>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</si>
  <si>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</si>
  <si>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QW]</t>
  </si>
  <si>
    <t>[MFJ-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</si>
  <si>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</si>
  <si>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</si>
  <si>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                                                                          MARRIED FILING JOINTLY OR QUALIFYING WIDOW(ER) WITH DEPENDENT CHILD:  ITEMIZED DEDUCTIONS</t>
  </si>
  <si>
    <t>as a %</t>
  </si>
  <si>
    <t>of All</t>
  </si>
  <si>
    <t>MFJ/</t>
  </si>
  <si>
    <t>QW Re-</t>
  </si>
  <si>
    <t>a</t>
  </si>
  <si>
    <t xml:space="preserve">Net Tax </t>
  </si>
  <si>
    <t>Per Return</t>
  </si>
  <si>
    <t>[All MFJ/</t>
  </si>
  <si>
    <t>Returns]</t>
  </si>
  <si>
    <t>QW-ID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</si>
  <si>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</si>
  <si>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</si>
  <si>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>Gross</t>
  </si>
  <si>
    <t>Factor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</si>
  <si>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</si>
  <si>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MFJ/QW filing status with FAGI&lt;=$100,000: $2,500; MFJ/QW filing status with FAGI&gt;$100,000: $2,000.</t>
  </si>
  <si>
    <t>NCTI Level</t>
  </si>
  <si>
    <t>FAGI Level</t>
  </si>
  <si>
    <t xml:space="preserve">TABLE 4B.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</si>
  <si>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</si>
  <si>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</si>
  <si>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$1,153,541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</si>
</sst>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4" fontId="1" fillId="3" borderId="0" xfId="0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B69" sqref="B69:T69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.42578125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41" t="s">
        <v>131</v>
      </c>
      <c r="B1" s="27"/>
      <c r="C1" s="27"/>
      <c r="D1" s="27"/>
      <c r="E1" s="27"/>
      <c r="F1" s="28"/>
      <c r="G1" s="28"/>
      <c r="H1" s="28"/>
      <c r="I1" s="27"/>
      <c r="J1" s="27"/>
      <c r="K1" s="27"/>
      <c r="L1" s="27"/>
      <c r="M1" s="28"/>
      <c r="N1" s="28"/>
      <c r="O1" s="28"/>
      <c r="P1" s="28"/>
      <c r="Q1" s="28"/>
      <c r="R1" s="28"/>
      <c r="S1" s="3"/>
      <c r="T1" s="3"/>
      <c r="U1" s="3"/>
    </row>
    <row r="2" spans="1:21" ht="10.5" customHeight="1">
      <c r="A2" s="41"/>
      <c r="B2" s="27"/>
      <c r="C2" s="27"/>
      <c r="D2" s="27"/>
      <c r="E2" s="27"/>
      <c r="F2" s="28"/>
      <c r="G2" s="28"/>
      <c r="H2" s="28"/>
      <c r="I2" s="27"/>
      <c r="J2" s="27"/>
      <c r="K2" s="27"/>
      <c r="L2" s="27"/>
      <c r="M2" s="28"/>
      <c r="N2" s="28"/>
      <c r="O2" s="28"/>
      <c r="P2" s="28"/>
      <c r="Q2" s="28"/>
      <c r="R2" s="28"/>
      <c r="S2" s="3"/>
      <c r="T2" s="3"/>
      <c r="U2" s="3"/>
    </row>
    <row r="3" spans="1:21" ht="11.25" customHeight="1" thickBot="1">
      <c r="C3" s="43" t="s">
        <v>112</v>
      </c>
      <c r="F3" s="9"/>
      <c r="G3" s="9"/>
      <c r="H3" s="9"/>
      <c r="I3" s="1"/>
      <c r="J3" s="5"/>
      <c r="K3" s="5"/>
      <c r="L3" s="1"/>
      <c r="M3" s="43"/>
      <c r="N3" s="43"/>
      <c r="O3" s="43"/>
      <c r="P3" s="43"/>
      <c r="Q3" s="9"/>
      <c r="R3" s="4"/>
      <c r="S3" s="2"/>
      <c r="T3" s="2"/>
      <c r="U3" s="2"/>
    </row>
    <row r="4" spans="1:21" ht="10.5" customHeight="1">
      <c r="A4" s="14"/>
      <c r="B4" s="87" t="s">
        <v>83</v>
      </c>
      <c r="C4" s="55"/>
      <c r="D4" s="72"/>
      <c r="E4" s="54" t="s">
        <v>97</v>
      </c>
      <c r="F4" s="55"/>
      <c r="G4" s="60" t="s">
        <v>95</v>
      </c>
      <c r="H4" s="60"/>
      <c r="I4" s="60"/>
      <c r="J4" s="60"/>
      <c r="K4" s="54" t="s">
        <v>73</v>
      </c>
      <c r="L4" s="55"/>
      <c r="M4" s="54" t="s">
        <v>90</v>
      </c>
      <c r="N4" s="72"/>
      <c r="O4" s="55"/>
      <c r="P4" s="16" t="s">
        <v>85</v>
      </c>
      <c r="Q4" s="15"/>
      <c r="R4" s="15"/>
      <c r="S4" s="17"/>
      <c r="T4" s="16" t="s">
        <v>76</v>
      </c>
      <c r="U4" s="42"/>
    </row>
    <row r="5" spans="1:21" ht="10.5" customHeight="1">
      <c r="A5" s="2"/>
      <c r="B5" s="88" t="s">
        <v>84</v>
      </c>
      <c r="C5" s="69" t="s">
        <v>98</v>
      </c>
      <c r="D5" s="6"/>
      <c r="E5" s="77" t="s">
        <v>99</v>
      </c>
      <c r="F5" s="69"/>
      <c r="G5" s="57"/>
      <c r="H5" s="61" t="s">
        <v>113</v>
      </c>
      <c r="I5" s="70"/>
      <c r="J5" s="61"/>
      <c r="K5" s="68" t="s">
        <v>74</v>
      </c>
      <c r="L5" s="69"/>
      <c r="M5" s="56" t="s">
        <v>91</v>
      </c>
      <c r="N5" s="79"/>
      <c r="O5" s="69"/>
      <c r="P5" s="69" t="s">
        <v>88</v>
      </c>
      <c r="Q5" s="7"/>
      <c r="R5" s="7"/>
      <c r="S5" s="19" t="s">
        <v>100</v>
      </c>
      <c r="T5" s="18" t="s">
        <v>77</v>
      </c>
      <c r="U5" s="31"/>
    </row>
    <row r="6" spans="1:21" ht="10.5" customHeight="1">
      <c r="A6" s="2"/>
      <c r="B6" s="88" t="s">
        <v>25</v>
      </c>
      <c r="C6" s="69" t="s">
        <v>101</v>
      </c>
      <c r="D6" s="6" t="s">
        <v>76</v>
      </c>
      <c r="E6" s="77" t="s">
        <v>102</v>
      </c>
      <c r="F6" s="69"/>
      <c r="G6" s="77"/>
      <c r="H6" s="18" t="s">
        <v>114</v>
      </c>
      <c r="I6" s="6"/>
      <c r="J6" s="18"/>
      <c r="K6" s="61"/>
      <c r="L6" s="73"/>
      <c r="M6" s="61"/>
      <c r="N6" s="61"/>
      <c r="O6" s="101" t="s">
        <v>104</v>
      </c>
      <c r="P6" s="69" t="s">
        <v>117</v>
      </c>
      <c r="Q6" s="7"/>
      <c r="R6" s="20"/>
      <c r="S6" s="19" t="s">
        <v>6</v>
      </c>
      <c r="T6" s="18" t="s">
        <v>118</v>
      </c>
      <c r="U6" s="6"/>
    </row>
    <row r="7" spans="1:21" ht="10.5" customHeight="1">
      <c r="A7" s="2"/>
      <c r="B7" s="88" t="s">
        <v>26</v>
      </c>
      <c r="C7" s="69" t="s">
        <v>16</v>
      </c>
      <c r="D7" s="6" t="s">
        <v>77</v>
      </c>
      <c r="E7" s="6" t="s">
        <v>103</v>
      </c>
      <c r="F7" s="69"/>
      <c r="G7" s="18"/>
      <c r="H7" s="6" t="s">
        <v>115</v>
      </c>
      <c r="I7" s="6"/>
      <c r="J7" s="18" t="s">
        <v>76</v>
      </c>
      <c r="K7" s="6" t="s">
        <v>25</v>
      </c>
      <c r="L7" s="18"/>
      <c r="M7" s="7"/>
      <c r="N7" s="7"/>
      <c r="O7" s="6" t="s">
        <v>107</v>
      </c>
      <c r="P7" s="18" t="s">
        <v>89</v>
      </c>
      <c r="Q7" s="7" t="s">
        <v>9</v>
      </c>
      <c r="R7" s="7"/>
      <c r="S7" s="19" t="s">
        <v>78</v>
      </c>
      <c r="T7" s="18" t="s">
        <v>119</v>
      </c>
      <c r="U7" s="20" t="s">
        <v>104</v>
      </c>
    </row>
    <row r="8" spans="1:21" ht="10.5" customHeight="1">
      <c r="A8" s="2"/>
      <c r="B8" s="88" t="s">
        <v>28</v>
      </c>
      <c r="C8" s="69" t="s">
        <v>17</v>
      </c>
      <c r="D8" s="6" t="s">
        <v>105</v>
      </c>
      <c r="E8" s="98"/>
      <c r="F8" s="73"/>
      <c r="G8" s="6" t="s">
        <v>25</v>
      </c>
      <c r="H8" s="18" t="s">
        <v>116</v>
      </c>
      <c r="I8" s="6"/>
      <c r="J8" s="18" t="s">
        <v>77</v>
      </c>
      <c r="K8" s="6" t="s">
        <v>26</v>
      </c>
      <c r="L8" s="23"/>
      <c r="M8" s="6" t="s">
        <v>18</v>
      </c>
      <c r="N8" s="6" t="s">
        <v>19</v>
      </c>
      <c r="O8" s="7" t="s">
        <v>86</v>
      </c>
      <c r="P8" s="7" t="s">
        <v>26</v>
      </c>
      <c r="Q8" s="7" t="s">
        <v>125</v>
      </c>
      <c r="R8" s="20" t="s">
        <v>7</v>
      </c>
      <c r="S8" s="19" t="s">
        <v>79</v>
      </c>
      <c r="T8" s="18" t="s">
        <v>120</v>
      </c>
      <c r="U8" s="20" t="s">
        <v>107</v>
      </c>
    </row>
    <row r="9" spans="1:21" ht="10.5" customHeight="1">
      <c r="A9" s="2"/>
      <c r="B9" s="88" t="s">
        <v>82</v>
      </c>
      <c r="C9" s="69" t="s">
        <v>20</v>
      </c>
      <c r="D9" s="10" t="s">
        <v>101</v>
      </c>
      <c r="E9" s="6"/>
      <c r="F9" s="99"/>
      <c r="G9" s="22" t="s">
        <v>26</v>
      </c>
      <c r="H9" s="23" t="s">
        <v>106</v>
      </c>
      <c r="I9" s="6" t="s">
        <v>72</v>
      </c>
      <c r="J9" s="18" t="s">
        <v>92</v>
      </c>
      <c r="K9" s="6" t="s">
        <v>63</v>
      </c>
      <c r="L9" s="18" t="s">
        <v>27</v>
      </c>
      <c r="M9" s="21" t="s">
        <v>21</v>
      </c>
      <c r="N9" s="7" t="s">
        <v>21</v>
      </c>
      <c r="O9" s="6" t="s">
        <v>87</v>
      </c>
      <c r="P9" s="7" t="s">
        <v>105</v>
      </c>
      <c r="Q9" s="7" t="s">
        <v>29</v>
      </c>
      <c r="R9" s="7" t="s">
        <v>10</v>
      </c>
      <c r="S9" s="19" t="s">
        <v>80</v>
      </c>
      <c r="T9" s="18" t="s">
        <v>122</v>
      </c>
      <c r="U9" s="20" t="s">
        <v>6</v>
      </c>
    </row>
    <row r="10" spans="1:21" ht="10.5" customHeight="1">
      <c r="A10" s="2"/>
      <c r="B10" s="88" t="s">
        <v>109</v>
      </c>
      <c r="C10" s="69" t="s">
        <v>22</v>
      </c>
      <c r="D10" s="10" t="s">
        <v>75</v>
      </c>
      <c r="E10" s="71" t="s">
        <v>11</v>
      </c>
      <c r="F10" s="23" t="s">
        <v>2</v>
      </c>
      <c r="G10" s="10" t="s">
        <v>28</v>
      </c>
      <c r="H10" s="23" t="s">
        <v>82</v>
      </c>
      <c r="I10" s="71" t="s">
        <v>66</v>
      </c>
      <c r="J10" s="18" t="s">
        <v>75</v>
      </c>
      <c r="K10" s="71" t="s">
        <v>64</v>
      </c>
      <c r="L10" s="23" t="s">
        <v>66</v>
      </c>
      <c r="M10" s="6" t="s">
        <v>23</v>
      </c>
      <c r="N10" s="6" t="s">
        <v>23</v>
      </c>
      <c r="O10" s="6" t="s">
        <v>126</v>
      </c>
      <c r="P10" s="6" t="s">
        <v>101</v>
      </c>
      <c r="Q10" s="7" t="s">
        <v>78</v>
      </c>
      <c r="R10" s="7" t="s">
        <v>24</v>
      </c>
      <c r="S10" s="19" t="s">
        <v>81</v>
      </c>
      <c r="T10" s="18" t="s">
        <v>121</v>
      </c>
      <c r="U10" s="20" t="s">
        <v>8</v>
      </c>
    </row>
    <row r="11" spans="1:21" ht="10.5" customHeight="1" thickBot="1">
      <c r="A11" s="100" t="s">
        <v>110</v>
      </c>
      <c r="B11" s="89" t="s">
        <v>108</v>
      </c>
      <c r="C11" s="69" t="s">
        <v>3</v>
      </c>
      <c r="D11" s="10" t="s">
        <v>3</v>
      </c>
      <c r="E11" s="6" t="s">
        <v>3</v>
      </c>
      <c r="F11" s="18" t="s">
        <v>3</v>
      </c>
      <c r="G11" s="25" t="s">
        <v>82</v>
      </c>
      <c r="H11" s="19" t="s">
        <v>12</v>
      </c>
      <c r="I11" s="24" t="s">
        <v>3</v>
      </c>
      <c r="J11" s="25" t="s">
        <v>3</v>
      </c>
      <c r="K11" s="6" t="s">
        <v>65</v>
      </c>
      <c r="L11" s="18" t="s">
        <v>3</v>
      </c>
      <c r="M11" s="6" t="s">
        <v>3</v>
      </c>
      <c r="N11" s="7" t="s">
        <v>3</v>
      </c>
      <c r="O11" s="19" t="s">
        <v>12</v>
      </c>
      <c r="P11" s="19" t="s">
        <v>12</v>
      </c>
      <c r="Q11" s="7" t="s">
        <v>3</v>
      </c>
      <c r="R11" s="7" t="s">
        <v>3</v>
      </c>
      <c r="S11" s="19" t="s">
        <v>3</v>
      </c>
      <c r="T11" s="19" t="s">
        <v>3</v>
      </c>
      <c r="U11" s="19" t="s">
        <v>12</v>
      </c>
    </row>
    <row r="12" spans="1:21" ht="11.25" customHeight="1" thickBot="1">
      <c r="A12" s="44" t="s">
        <v>129</v>
      </c>
      <c r="B12" s="50"/>
      <c r="C12" s="50"/>
      <c r="D12" s="50"/>
      <c r="E12" s="44"/>
      <c r="F12" s="45"/>
      <c r="G12" s="45"/>
      <c r="H12" s="45"/>
      <c r="I12" s="46" t="s">
        <v>15</v>
      </c>
      <c r="J12" s="46"/>
      <c r="K12" s="46"/>
      <c r="L12" s="45"/>
      <c r="M12" s="47"/>
      <c r="N12" s="48"/>
      <c r="O12" s="48"/>
      <c r="P12" s="48"/>
      <c r="Q12" s="48"/>
      <c r="R12" s="47"/>
      <c r="S12" s="47"/>
      <c r="T12" s="45"/>
      <c r="U12" s="47"/>
    </row>
    <row r="13" spans="1:21" ht="10.5" customHeight="1">
      <c r="A13" s="2" t="s">
        <v>0</v>
      </c>
      <c r="B13" s="90">
        <v>293666</v>
      </c>
      <c r="C13" s="35">
        <v>33087750042.959999</v>
      </c>
      <c r="D13" s="35">
        <f>C13/G13</f>
        <v>242111.98380658994</v>
      </c>
      <c r="E13" s="35">
        <v>5543109969</v>
      </c>
      <c r="F13" s="35">
        <v>4446674628.6399994</v>
      </c>
      <c r="G13" s="35">
        <v>136663</v>
      </c>
      <c r="H13" s="74">
        <f t="shared" ref="H13:H35" si="0">G13/B13</f>
        <v>0.46536882036054567</v>
      </c>
      <c r="I13" s="35">
        <v>7531112505.6199999</v>
      </c>
      <c r="J13" s="35">
        <f>I13/G13</f>
        <v>55107.179745944406</v>
      </c>
      <c r="K13" s="35">
        <v>364370</v>
      </c>
      <c r="L13" s="35">
        <v>859674968</v>
      </c>
      <c r="M13" s="35">
        <v>25793397909.700001</v>
      </c>
      <c r="N13" s="59">
        <v>-2757574246</v>
      </c>
      <c r="O13" s="81">
        <f>N13/M13</f>
        <v>-0.1069100804653183</v>
      </c>
      <c r="P13" s="74">
        <f>M13/C13</f>
        <v>0.77954523581116086</v>
      </c>
      <c r="Q13" s="13">
        <v>0</v>
      </c>
      <c r="R13" s="62">
        <v>0</v>
      </c>
      <c r="S13" s="62">
        <v>0</v>
      </c>
      <c r="T13" s="37">
        <v>0</v>
      </c>
      <c r="U13" s="37">
        <v>0</v>
      </c>
    </row>
    <row r="14" spans="1:21" ht="10.5" customHeight="1">
      <c r="A14" s="2" t="s">
        <v>67</v>
      </c>
      <c r="B14" s="91">
        <v>50223</v>
      </c>
      <c r="C14" s="63">
        <v>5993059287</v>
      </c>
      <c r="D14" s="53">
        <f>C14/G14</f>
        <v>273980.94939197222</v>
      </c>
      <c r="E14" s="53">
        <v>194312088</v>
      </c>
      <c r="F14" s="53">
        <v>470732455</v>
      </c>
      <c r="G14" s="53">
        <v>21874</v>
      </c>
      <c r="H14" s="75">
        <f t="shared" si="0"/>
        <v>0.43553750273778946</v>
      </c>
      <c r="I14" s="53">
        <v>934120702</v>
      </c>
      <c r="J14" s="53">
        <f>I14/G14</f>
        <v>42704.61287373137</v>
      </c>
      <c r="K14" s="53">
        <v>62843</v>
      </c>
      <c r="L14" s="53">
        <v>142735171</v>
      </c>
      <c r="M14" s="53">
        <v>4639783047</v>
      </c>
      <c r="N14" s="53">
        <v>19243147</v>
      </c>
      <c r="O14" s="78">
        <f>N14/M14</f>
        <v>4.1474238784596339E-3</v>
      </c>
      <c r="P14" s="75">
        <f>M14/C14</f>
        <v>0.77419274944676519</v>
      </c>
      <c r="Q14" s="64">
        <v>1155247</v>
      </c>
      <c r="R14" s="63">
        <v>208203</v>
      </c>
      <c r="S14" s="63">
        <v>947044</v>
      </c>
      <c r="T14" s="30">
        <f>S14/G14</f>
        <v>43.295419219164302</v>
      </c>
      <c r="U14" s="29">
        <f>S14/N14</f>
        <v>4.9214611310717526E-2</v>
      </c>
    </row>
    <row r="15" spans="1:21" ht="10.5" customHeight="1">
      <c r="A15" s="2" t="s">
        <v>68</v>
      </c>
      <c r="B15" s="91">
        <v>40453</v>
      </c>
      <c r="C15" s="63">
        <v>4020036293</v>
      </c>
      <c r="D15" s="53">
        <f>C15/G15</f>
        <v>257546.04990710487</v>
      </c>
      <c r="E15" s="53">
        <v>139035542</v>
      </c>
      <c r="F15" s="53">
        <v>311037214</v>
      </c>
      <c r="G15" s="53">
        <v>15609</v>
      </c>
      <c r="H15" s="75">
        <f t="shared" si="0"/>
        <v>0.38585518997354956</v>
      </c>
      <c r="I15" s="53">
        <v>605825021</v>
      </c>
      <c r="J15" s="53">
        <f>I15/G15</f>
        <v>38812.545390479849</v>
      </c>
      <c r="K15" s="53">
        <v>43806</v>
      </c>
      <c r="L15" s="53">
        <v>102152258</v>
      </c>
      <c r="M15" s="53">
        <v>3140057342</v>
      </c>
      <c r="N15" s="53">
        <v>46345357</v>
      </c>
      <c r="O15" s="78">
        <f>N15/M15</f>
        <v>1.4759398301459427E-2</v>
      </c>
      <c r="P15" s="75">
        <f>M15/C15</f>
        <v>0.78110173967028906</v>
      </c>
      <c r="Q15" s="64">
        <v>2785022</v>
      </c>
      <c r="R15" s="63">
        <v>528146</v>
      </c>
      <c r="S15" s="63">
        <v>2256876</v>
      </c>
      <c r="T15" s="30">
        <f t="shared" ref="T15:T35" si="1">S15/G15</f>
        <v>144.58812223717086</v>
      </c>
      <c r="U15" s="29">
        <f>S15/N15</f>
        <v>4.8696916931721984E-2</v>
      </c>
    </row>
    <row r="16" spans="1:21" ht="10.5" customHeight="1">
      <c r="A16" s="2" t="s">
        <v>69</v>
      </c>
      <c r="B16" s="91">
        <v>37350</v>
      </c>
      <c r="C16" s="63">
        <v>2934595251</v>
      </c>
      <c r="D16" s="53">
        <f>C16/G16</f>
        <v>216687.2370228162</v>
      </c>
      <c r="E16" s="53">
        <v>197676190</v>
      </c>
      <c r="F16" s="53">
        <v>258454641</v>
      </c>
      <c r="G16" s="53">
        <v>13543</v>
      </c>
      <c r="H16" s="75">
        <f t="shared" si="0"/>
        <v>0.36259705488621152</v>
      </c>
      <c r="I16" s="53">
        <v>511675418</v>
      </c>
      <c r="J16" s="53">
        <f>I16/G16</f>
        <v>37781.541608210886</v>
      </c>
      <c r="K16" s="53">
        <v>37875</v>
      </c>
      <c r="L16" s="53">
        <v>89620634</v>
      </c>
      <c r="M16" s="53">
        <v>2272520748</v>
      </c>
      <c r="N16" s="53">
        <v>67566097</v>
      </c>
      <c r="O16" s="78">
        <f>N16/M16</f>
        <v>2.9731784433415436E-2</v>
      </c>
      <c r="P16" s="75">
        <f>M16/C16</f>
        <v>0.77438984037938796</v>
      </c>
      <c r="Q16" s="64">
        <v>4061357</v>
      </c>
      <c r="R16" s="63">
        <v>771508</v>
      </c>
      <c r="S16" s="63">
        <v>3289849</v>
      </c>
      <c r="T16" s="30">
        <f t="shared" si="1"/>
        <v>242.91877722808832</v>
      </c>
      <c r="U16" s="29">
        <f t="shared" ref="U16:U35" si="2">S16/N16</f>
        <v>4.8690824926590034E-2</v>
      </c>
    </row>
    <row r="17" spans="1:21" ht="10.5" customHeight="1">
      <c r="A17" s="2" t="s">
        <v>47</v>
      </c>
      <c r="B17" s="91">
        <v>70704</v>
      </c>
      <c r="C17" s="63">
        <v>4426851634</v>
      </c>
      <c r="D17" s="53">
        <f t="shared" ref="D17:D35" si="3">C17/G17</f>
        <v>182603.29307428948</v>
      </c>
      <c r="E17" s="53">
        <v>159477898</v>
      </c>
      <c r="F17" s="53">
        <v>523727294</v>
      </c>
      <c r="G17" s="53">
        <v>24243</v>
      </c>
      <c r="H17" s="75">
        <f t="shared" si="0"/>
        <v>0.34288017651052272</v>
      </c>
      <c r="I17" s="53">
        <v>759516129</v>
      </c>
      <c r="J17" s="53">
        <f t="shared" ref="J17:J36" si="4">I17/G17</f>
        <v>31329.296250464053</v>
      </c>
      <c r="K17" s="53">
        <v>67346</v>
      </c>
      <c r="L17" s="53">
        <v>160898860</v>
      </c>
      <c r="M17" s="53">
        <v>3142187249</v>
      </c>
      <c r="N17" s="53">
        <v>193190080</v>
      </c>
      <c r="O17" s="78">
        <f t="shared" ref="O17:O36" si="5">N17/M17</f>
        <v>6.148267582127153E-2</v>
      </c>
      <c r="P17" s="75">
        <f t="shared" ref="P17:P36" si="6">M17/C17</f>
        <v>0.70980179793393994</v>
      </c>
      <c r="Q17" s="64">
        <v>11604159</v>
      </c>
      <c r="R17" s="63">
        <v>1768056</v>
      </c>
      <c r="S17" s="63">
        <v>9836103</v>
      </c>
      <c r="T17" s="30">
        <f t="shared" si="1"/>
        <v>405.72961267169904</v>
      </c>
      <c r="U17" s="29">
        <f t="shared" si="2"/>
        <v>5.0914120435169345E-2</v>
      </c>
    </row>
    <row r="18" spans="1:21" ht="10.5" customHeight="1">
      <c r="A18" s="2" t="s">
        <v>46</v>
      </c>
      <c r="B18" s="91">
        <v>10848</v>
      </c>
      <c r="C18" s="63">
        <v>609832485</v>
      </c>
      <c r="D18" s="53">
        <f t="shared" si="3"/>
        <v>168136.8858560794</v>
      </c>
      <c r="E18" s="53">
        <v>9868028</v>
      </c>
      <c r="F18" s="53">
        <v>68989827</v>
      </c>
      <c r="G18" s="53">
        <v>3627</v>
      </c>
      <c r="H18" s="75">
        <f t="shared" si="0"/>
        <v>0.33434734513274339</v>
      </c>
      <c r="I18" s="53">
        <v>112460286</v>
      </c>
      <c r="J18" s="53">
        <f t="shared" si="4"/>
        <v>31006.42018196857</v>
      </c>
      <c r="K18" s="53">
        <v>10048</v>
      </c>
      <c r="L18" s="53">
        <v>24087700</v>
      </c>
      <c r="M18" s="53">
        <v>414162700</v>
      </c>
      <c r="N18" s="53">
        <v>37425821</v>
      </c>
      <c r="O18" s="78">
        <f t="shared" si="5"/>
        <v>9.0365020799796789E-2</v>
      </c>
      <c r="P18" s="75">
        <f t="shared" si="6"/>
        <v>0.67914174824583184</v>
      </c>
      <c r="Q18" s="64">
        <v>2247612</v>
      </c>
      <c r="R18" s="63">
        <v>299076</v>
      </c>
      <c r="S18" s="63">
        <v>1948536</v>
      </c>
      <c r="T18" s="30">
        <f t="shared" si="1"/>
        <v>537.23076923076928</v>
      </c>
      <c r="U18" s="29">
        <f t="shared" si="2"/>
        <v>5.2063948042716281E-2</v>
      </c>
    </row>
    <row r="19" spans="1:21" ht="10.5" customHeight="1">
      <c r="A19" s="2" t="s">
        <v>45</v>
      </c>
      <c r="B19" s="91">
        <v>36032</v>
      </c>
      <c r="C19" s="63">
        <v>2222151051</v>
      </c>
      <c r="D19" s="53">
        <f t="shared" si="3"/>
        <v>182592.52678718159</v>
      </c>
      <c r="E19" s="53">
        <v>27789547</v>
      </c>
      <c r="F19" s="53">
        <v>222808955</v>
      </c>
      <c r="G19" s="53">
        <v>12170</v>
      </c>
      <c r="H19" s="75">
        <f t="shared" si="0"/>
        <v>0.33775532859680285</v>
      </c>
      <c r="I19" s="53">
        <v>335655323</v>
      </c>
      <c r="J19" s="53">
        <f t="shared" si="4"/>
        <v>27580.552423993428</v>
      </c>
      <c r="K19" s="53">
        <v>33991</v>
      </c>
      <c r="L19" s="53">
        <v>81884010</v>
      </c>
      <c r="M19" s="53">
        <v>1609592310</v>
      </c>
      <c r="N19" s="53">
        <v>142085399</v>
      </c>
      <c r="O19" s="78">
        <f t="shared" si="5"/>
        <v>8.8274153720329346E-2</v>
      </c>
      <c r="P19" s="75">
        <f t="shared" si="6"/>
        <v>0.72433973796500484</v>
      </c>
      <c r="Q19" s="64">
        <v>8531515</v>
      </c>
      <c r="R19" s="63">
        <v>1038965</v>
      </c>
      <c r="S19" s="63">
        <v>7492550</v>
      </c>
      <c r="T19" s="30">
        <f t="shared" si="1"/>
        <v>615.65735414954804</v>
      </c>
      <c r="U19" s="29">
        <f t="shared" si="2"/>
        <v>5.2732723085783077E-2</v>
      </c>
    </row>
    <row r="20" spans="1:21" ht="10.5" customHeight="1">
      <c r="A20" s="2" t="s">
        <v>44</v>
      </c>
      <c r="B20" s="91">
        <v>37863</v>
      </c>
      <c r="C20" s="63">
        <v>1883481598</v>
      </c>
      <c r="D20" s="53">
        <f t="shared" si="3"/>
        <v>148142.33113103666</v>
      </c>
      <c r="E20" s="53">
        <v>63619939</v>
      </c>
      <c r="F20" s="53">
        <v>230983117</v>
      </c>
      <c r="G20" s="53">
        <v>12714</v>
      </c>
      <c r="H20" s="75">
        <f t="shared" si="0"/>
        <v>0.33578955708739405</v>
      </c>
      <c r="I20" s="53">
        <v>320956766</v>
      </c>
      <c r="J20" s="53">
        <f t="shared" si="4"/>
        <v>25244.357873210633</v>
      </c>
      <c r="K20" s="53">
        <v>35973</v>
      </c>
      <c r="L20" s="53">
        <v>86920615</v>
      </c>
      <c r="M20" s="53">
        <v>1308241039</v>
      </c>
      <c r="N20" s="53">
        <v>176285712</v>
      </c>
      <c r="O20" s="78">
        <f t="shared" si="5"/>
        <v>0.13475017733333772</v>
      </c>
      <c r="P20" s="75">
        <f t="shared" si="6"/>
        <v>0.69458657859422313</v>
      </c>
      <c r="Q20" s="64">
        <v>10583889</v>
      </c>
      <c r="R20" s="63">
        <v>1211879</v>
      </c>
      <c r="S20" s="63">
        <v>9372010</v>
      </c>
      <c r="T20" s="30">
        <f t="shared" si="1"/>
        <v>737.14094698757276</v>
      </c>
      <c r="U20" s="29">
        <f t="shared" si="2"/>
        <v>5.3163752715251249E-2</v>
      </c>
    </row>
    <row r="21" spans="1:21" ht="10.5" customHeight="1">
      <c r="A21" s="2" t="s">
        <v>43</v>
      </c>
      <c r="B21" s="91">
        <v>32982</v>
      </c>
      <c r="C21" s="63">
        <v>1557881215</v>
      </c>
      <c r="D21" s="53">
        <f t="shared" si="3"/>
        <v>139883.381072102</v>
      </c>
      <c r="E21" s="53">
        <v>156488548</v>
      </c>
      <c r="F21" s="53">
        <v>336488158</v>
      </c>
      <c r="G21" s="53">
        <v>11137</v>
      </c>
      <c r="H21" s="75">
        <f t="shared" si="0"/>
        <v>0.33766903159299011</v>
      </c>
      <c r="I21" s="53">
        <v>242823461</v>
      </c>
      <c r="J21" s="53">
        <f t="shared" si="4"/>
        <v>21803.309778216753</v>
      </c>
      <c r="K21" s="53">
        <v>31390</v>
      </c>
      <c r="L21" s="53">
        <v>75944867</v>
      </c>
      <c r="M21" s="53">
        <v>1059113277</v>
      </c>
      <c r="N21" s="53">
        <v>178178291</v>
      </c>
      <c r="O21" s="78">
        <f t="shared" si="5"/>
        <v>0.16823345988514127</v>
      </c>
      <c r="P21" s="75">
        <f t="shared" si="6"/>
        <v>0.67984212583242432</v>
      </c>
      <c r="Q21" s="64">
        <v>10696757</v>
      </c>
      <c r="R21" s="63">
        <v>1025949</v>
      </c>
      <c r="S21" s="63">
        <v>9670808</v>
      </c>
      <c r="T21" s="30">
        <f t="shared" si="1"/>
        <v>868.34946574481455</v>
      </c>
      <c r="U21" s="29">
        <f t="shared" si="2"/>
        <v>5.4276017273058252E-2</v>
      </c>
    </row>
    <row r="22" spans="1:21" ht="10.5" customHeight="1">
      <c r="A22" s="2" t="s">
        <v>42</v>
      </c>
      <c r="B22" s="91">
        <v>48302</v>
      </c>
      <c r="C22" s="63">
        <v>2350617112</v>
      </c>
      <c r="D22" s="53">
        <f t="shared" si="3"/>
        <v>138925.36122931441</v>
      </c>
      <c r="E22" s="53">
        <v>71463666</v>
      </c>
      <c r="F22" s="53">
        <v>299371587</v>
      </c>
      <c r="G22" s="53">
        <v>16920</v>
      </c>
      <c r="H22" s="75">
        <f t="shared" si="0"/>
        <v>0.35029605399362346</v>
      </c>
      <c r="I22" s="53">
        <v>370164238</v>
      </c>
      <c r="J22" s="53">
        <f t="shared" si="4"/>
        <v>21877.319030732862</v>
      </c>
      <c r="K22" s="53">
        <v>48271</v>
      </c>
      <c r="L22" s="53">
        <v>116805900</v>
      </c>
      <c r="M22" s="53">
        <v>1635739053</v>
      </c>
      <c r="N22" s="53">
        <v>313045066</v>
      </c>
      <c r="O22" s="78">
        <f t="shared" si="5"/>
        <v>0.1913783652874613</v>
      </c>
      <c r="P22" s="75">
        <f t="shared" si="6"/>
        <v>0.6958764337456248</v>
      </c>
      <c r="Q22" s="64">
        <v>18791712</v>
      </c>
      <c r="R22" s="63">
        <v>1698979</v>
      </c>
      <c r="S22" s="63">
        <v>17092733</v>
      </c>
      <c r="T22" s="30">
        <f t="shared" si="1"/>
        <v>1010.2088061465721</v>
      </c>
      <c r="U22" s="29">
        <f t="shared" si="2"/>
        <v>5.4601509036401805E-2</v>
      </c>
    </row>
    <row r="23" spans="1:21" ht="10.5" customHeight="1">
      <c r="A23" s="2" t="s">
        <v>41</v>
      </c>
      <c r="B23" s="91">
        <v>19732</v>
      </c>
      <c r="C23" s="63">
        <v>1402993839</v>
      </c>
      <c r="D23" s="53">
        <f t="shared" si="3"/>
        <v>203038.18219971057</v>
      </c>
      <c r="E23" s="53">
        <v>27723277</v>
      </c>
      <c r="F23" s="53">
        <v>135796791.69999999</v>
      </c>
      <c r="G23" s="53">
        <v>6910</v>
      </c>
      <c r="H23" s="75">
        <f t="shared" si="0"/>
        <v>0.35019258057976893</v>
      </c>
      <c r="I23" s="53">
        <v>219256383</v>
      </c>
      <c r="J23" s="53">
        <f t="shared" si="4"/>
        <v>31730.301447178004</v>
      </c>
      <c r="K23" s="53">
        <v>19567</v>
      </c>
      <c r="L23" s="53">
        <v>47338400</v>
      </c>
      <c r="M23" s="53">
        <v>1028325541.3</v>
      </c>
      <c r="N23" s="53">
        <v>142519056</v>
      </c>
      <c r="O23" s="78">
        <f t="shared" si="5"/>
        <v>0.13859332504746374</v>
      </c>
      <c r="P23" s="75">
        <f t="shared" si="6"/>
        <v>0.73295086030666445</v>
      </c>
      <c r="Q23" s="64">
        <v>8554676</v>
      </c>
      <c r="R23" s="63">
        <v>668796</v>
      </c>
      <c r="S23" s="63">
        <v>7885880</v>
      </c>
      <c r="T23" s="30">
        <f t="shared" si="1"/>
        <v>1141.2272069464543</v>
      </c>
      <c r="U23" s="29">
        <f t="shared" si="2"/>
        <v>5.5332109412793193E-2</v>
      </c>
    </row>
    <row r="24" spans="1:21" ht="10.5" customHeight="1">
      <c r="A24" s="2" t="s">
        <v>40</v>
      </c>
      <c r="B24" s="91">
        <v>56793</v>
      </c>
      <c r="C24" s="63">
        <v>2530831213</v>
      </c>
      <c r="D24" s="53">
        <f t="shared" si="3"/>
        <v>121278.09147977765</v>
      </c>
      <c r="E24" s="53">
        <v>39010819</v>
      </c>
      <c r="F24" s="53">
        <v>370933393</v>
      </c>
      <c r="G24" s="53">
        <v>20868</v>
      </c>
      <c r="H24" s="75">
        <f t="shared" si="0"/>
        <v>0.36743964925254874</v>
      </c>
      <c r="I24" s="53">
        <v>397210357</v>
      </c>
      <c r="J24" s="53">
        <f t="shared" si="4"/>
        <v>19034.423854705768</v>
      </c>
      <c r="K24" s="53">
        <v>59969</v>
      </c>
      <c r="L24" s="53">
        <v>145082220</v>
      </c>
      <c r="M24" s="53">
        <v>1656616062</v>
      </c>
      <c r="N24" s="53">
        <v>482893540</v>
      </c>
      <c r="O24" s="78">
        <f t="shared" si="5"/>
        <v>0.29149393820135494</v>
      </c>
      <c r="P24" s="75">
        <f t="shared" si="6"/>
        <v>0.65457390184321229</v>
      </c>
      <c r="Q24" s="64">
        <v>29369069</v>
      </c>
      <c r="R24" s="63">
        <v>2181128</v>
      </c>
      <c r="S24" s="63">
        <v>27187941</v>
      </c>
      <c r="T24" s="30">
        <f t="shared" si="1"/>
        <v>1302.8532202415181</v>
      </c>
      <c r="U24" s="29">
        <f t="shared" si="2"/>
        <v>5.6302142704166225E-2</v>
      </c>
    </row>
    <row r="25" spans="1:21" ht="10.5" customHeight="1">
      <c r="A25" s="2" t="s">
        <v>39</v>
      </c>
      <c r="B25" s="91">
        <v>72205</v>
      </c>
      <c r="C25" s="63">
        <v>3615152183.5999999</v>
      </c>
      <c r="D25" s="53">
        <f t="shared" si="3"/>
        <v>128242.36195814118</v>
      </c>
      <c r="E25" s="53">
        <v>79321174</v>
      </c>
      <c r="F25" s="53">
        <v>502994125.86000001</v>
      </c>
      <c r="G25" s="53">
        <v>28190</v>
      </c>
      <c r="H25" s="75">
        <f t="shared" si="0"/>
        <v>0.3904161761650855</v>
      </c>
      <c r="I25" s="53">
        <v>659510630</v>
      </c>
      <c r="J25" s="53">
        <f t="shared" si="4"/>
        <v>23395.197942532814</v>
      </c>
      <c r="K25" s="53">
        <v>81581</v>
      </c>
      <c r="L25" s="53">
        <v>197212650</v>
      </c>
      <c r="M25" s="53">
        <v>2334755951.7399998</v>
      </c>
      <c r="N25" s="53">
        <v>775437580</v>
      </c>
      <c r="O25" s="78">
        <f t="shared" si="5"/>
        <v>0.33212789517555252</v>
      </c>
      <c r="P25" s="75">
        <f t="shared" si="6"/>
        <v>0.6458250809831827</v>
      </c>
      <c r="Q25" s="64">
        <v>48291017</v>
      </c>
      <c r="R25" s="63">
        <v>3128616</v>
      </c>
      <c r="S25" s="63">
        <v>45162401</v>
      </c>
      <c r="T25" s="30">
        <f t="shared" si="1"/>
        <v>1602.0716920893933</v>
      </c>
      <c r="U25" s="29">
        <f t="shared" si="2"/>
        <v>5.8241181708010591E-2</v>
      </c>
    </row>
    <row r="26" spans="1:21" ht="10.5" customHeight="1">
      <c r="A26" s="2" t="s">
        <v>38</v>
      </c>
      <c r="B26" s="91">
        <v>132811</v>
      </c>
      <c r="C26" s="63">
        <v>6781705810.5200005</v>
      </c>
      <c r="D26" s="53">
        <f t="shared" si="3"/>
        <v>116754.85599586813</v>
      </c>
      <c r="E26" s="53">
        <v>87432443</v>
      </c>
      <c r="F26" s="53">
        <v>889100091</v>
      </c>
      <c r="G26" s="53">
        <v>58085</v>
      </c>
      <c r="H26" s="75">
        <f t="shared" si="0"/>
        <v>0.43735082184457613</v>
      </c>
      <c r="I26" s="53">
        <v>1157854863.53</v>
      </c>
      <c r="J26" s="53">
        <f t="shared" si="4"/>
        <v>19933.801558577947</v>
      </c>
      <c r="K26" s="53">
        <v>170854</v>
      </c>
      <c r="L26" s="53">
        <v>412951402</v>
      </c>
      <c r="M26" s="53">
        <v>4409231896.9899998</v>
      </c>
      <c r="N26" s="53">
        <v>2035656365</v>
      </c>
      <c r="O26" s="78">
        <f t="shared" si="5"/>
        <v>0.46168049505167974</v>
      </c>
      <c r="P26" s="75">
        <f t="shared" si="6"/>
        <v>0.65016561027319364</v>
      </c>
      <c r="Q26" s="64">
        <v>130152772</v>
      </c>
      <c r="R26" s="63">
        <v>7573695</v>
      </c>
      <c r="S26" s="63">
        <v>122579077</v>
      </c>
      <c r="T26" s="30">
        <f t="shared" si="1"/>
        <v>2110.3396229663426</v>
      </c>
      <c r="U26" s="29">
        <f t="shared" si="2"/>
        <v>6.0215996721037932E-2</v>
      </c>
    </row>
    <row r="27" spans="1:21" ht="10.5" customHeight="1">
      <c r="A27" s="2" t="s">
        <v>37</v>
      </c>
      <c r="B27" s="91">
        <v>122909</v>
      </c>
      <c r="C27" s="63">
        <v>7540426416.2600002</v>
      </c>
      <c r="D27" s="53">
        <f t="shared" si="3"/>
        <v>122608.55961398374</v>
      </c>
      <c r="E27" s="53">
        <v>79886767</v>
      </c>
      <c r="F27" s="53">
        <v>809199903</v>
      </c>
      <c r="G27" s="53">
        <v>61500</v>
      </c>
      <c r="H27" s="75">
        <f t="shared" si="0"/>
        <v>0.50037019258150339</v>
      </c>
      <c r="I27" s="53">
        <v>1207827028</v>
      </c>
      <c r="J27" s="53">
        <f t="shared" si="4"/>
        <v>19639.463869918698</v>
      </c>
      <c r="K27" s="53">
        <v>183339</v>
      </c>
      <c r="L27" s="53">
        <v>441418838</v>
      </c>
      <c r="M27" s="53">
        <v>5161867414.2600002</v>
      </c>
      <c r="N27" s="53">
        <v>2771202729</v>
      </c>
      <c r="O27" s="78">
        <f t="shared" si="5"/>
        <v>0.53686050155886789</v>
      </c>
      <c r="P27" s="75">
        <f t="shared" si="6"/>
        <v>0.68455908582690617</v>
      </c>
      <c r="Q27" s="64">
        <v>180917609</v>
      </c>
      <c r="R27" s="63">
        <v>9587312</v>
      </c>
      <c r="S27" s="63">
        <v>171330297</v>
      </c>
      <c r="T27" s="30">
        <f t="shared" si="1"/>
        <v>2785.8584878048782</v>
      </c>
      <c r="U27" s="29">
        <f t="shared" si="2"/>
        <v>6.1825248368539698E-2</v>
      </c>
    </row>
    <row r="28" spans="1:21" ht="10.5" customHeight="1">
      <c r="A28" s="2" t="s">
        <v>36</v>
      </c>
      <c r="B28" s="91">
        <v>112452</v>
      </c>
      <c r="C28" s="63">
        <v>7285707057</v>
      </c>
      <c r="D28" s="53">
        <f t="shared" si="3"/>
        <v>112286.46153964706</v>
      </c>
      <c r="E28" s="53">
        <v>67338923</v>
      </c>
      <c r="F28" s="53">
        <v>702813891</v>
      </c>
      <c r="G28" s="53">
        <v>64885</v>
      </c>
      <c r="H28" s="75">
        <f t="shared" si="0"/>
        <v>0.57700174296588769</v>
      </c>
      <c r="I28" s="53">
        <v>1209735914.1600001</v>
      </c>
      <c r="J28" s="53">
        <f t="shared" si="4"/>
        <v>18644.307839408186</v>
      </c>
      <c r="K28" s="53">
        <v>195436</v>
      </c>
      <c r="L28" s="53">
        <v>468959597</v>
      </c>
      <c r="M28" s="53">
        <v>4971536577.8400002</v>
      </c>
      <c r="N28" s="53">
        <v>3570263065</v>
      </c>
      <c r="O28" s="78">
        <f t="shared" si="5"/>
        <v>0.71814076173430952</v>
      </c>
      <c r="P28" s="75">
        <f t="shared" si="6"/>
        <v>0.68236844261579543</v>
      </c>
      <c r="Q28" s="64">
        <v>236132736</v>
      </c>
      <c r="R28" s="63">
        <v>11454684</v>
      </c>
      <c r="S28" s="63">
        <v>224678052</v>
      </c>
      <c r="T28" s="30">
        <f t="shared" si="1"/>
        <v>3462.7117515604532</v>
      </c>
      <c r="U28" s="29">
        <f t="shared" si="2"/>
        <v>6.2930391377196734E-2</v>
      </c>
    </row>
    <row r="29" spans="1:21" ht="10.5" customHeight="1">
      <c r="A29" s="2" t="s">
        <v>35</v>
      </c>
      <c r="B29" s="91">
        <v>138939</v>
      </c>
      <c r="C29" s="63">
        <v>11000188084.950001</v>
      </c>
      <c r="D29" s="53">
        <f t="shared" si="3"/>
        <v>118152.0062399304</v>
      </c>
      <c r="E29" s="53">
        <v>121252177</v>
      </c>
      <c r="F29" s="53">
        <v>898272523.39999998</v>
      </c>
      <c r="G29" s="53">
        <v>93102</v>
      </c>
      <c r="H29" s="75">
        <f t="shared" si="0"/>
        <v>0.67009263057888713</v>
      </c>
      <c r="I29" s="53">
        <v>1565941986.9099998</v>
      </c>
      <c r="J29" s="53">
        <f t="shared" si="4"/>
        <v>16819.638535262398</v>
      </c>
      <c r="K29" s="53">
        <v>282249</v>
      </c>
      <c r="L29" s="53">
        <v>662724043</v>
      </c>
      <c r="M29" s="53">
        <v>7994501708.6399994</v>
      </c>
      <c r="N29" s="53">
        <v>6271574905</v>
      </c>
      <c r="O29" s="78">
        <f t="shared" si="5"/>
        <v>0.78448602971990622</v>
      </c>
      <c r="P29" s="75">
        <f t="shared" si="6"/>
        <v>0.72676045599417916</v>
      </c>
      <c r="Q29" s="64">
        <v>419228468</v>
      </c>
      <c r="R29" s="63">
        <v>17440387</v>
      </c>
      <c r="S29" s="63">
        <v>401788081</v>
      </c>
      <c r="T29" s="30">
        <f t="shared" si="1"/>
        <v>4315.5687418100579</v>
      </c>
      <c r="U29" s="29">
        <f t="shared" si="2"/>
        <v>6.4064941754849378E-2</v>
      </c>
    </row>
    <row r="30" spans="1:21" ht="10.5" customHeight="1">
      <c r="A30" s="2" t="s">
        <v>34</v>
      </c>
      <c r="B30" s="91">
        <v>36807</v>
      </c>
      <c r="C30" s="63">
        <v>3487253229</v>
      </c>
      <c r="D30" s="53">
        <f t="shared" si="3"/>
        <v>128496.01050149232</v>
      </c>
      <c r="E30" s="53">
        <v>27847206</v>
      </c>
      <c r="F30" s="53">
        <v>258291869.12</v>
      </c>
      <c r="G30" s="53">
        <v>27139</v>
      </c>
      <c r="H30" s="75">
        <f t="shared" si="0"/>
        <v>0.73733257260847118</v>
      </c>
      <c r="I30" s="53">
        <v>451550660</v>
      </c>
      <c r="J30" s="53">
        <f t="shared" si="4"/>
        <v>16638.44135745606</v>
      </c>
      <c r="K30" s="53">
        <v>81795</v>
      </c>
      <c r="L30" s="53">
        <v>180876096</v>
      </c>
      <c r="M30" s="53">
        <v>2624381809.8800001</v>
      </c>
      <c r="N30" s="53">
        <v>2102086140</v>
      </c>
      <c r="O30" s="78">
        <f t="shared" si="5"/>
        <v>0.80098335237894291</v>
      </c>
      <c r="P30" s="75">
        <f t="shared" si="6"/>
        <v>0.75256416369641277</v>
      </c>
      <c r="Q30" s="64">
        <v>141379110</v>
      </c>
      <c r="R30" s="63">
        <v>4839524</v>
      </c>
      <c r="S30" s="63">
        <v>136539586</v>
      </c>
      <c r="T30" s="30">
        <f t="shared" si="1"/>
        <v>5031.1207487379788</v>
      </c>
      <c r="U30" s="29">
        <f t="shared" si="2"/>
        <v>6.4954324849884601E-2</v>
      </c>
    </row>
    <row r="31" spans="1:21" ht="10.5" customHeight="1">
      <c r="A31" s="2" t="s">
        <v>33</v>
      </c>
      <c r="B31" s="91">
        <v>116586</v>
      </c>
      <c r="C31" s="63">
        <v>13372081356</v>
      </c>
      <c r="D31" s="53">
        <f t="shared" si="3"/>
        <v>140383.41020849519</v>
      </c>
      <c r="E31" s="53">
        <v>96034044</v>
      </c>
      <c r="F31" s="53">
        <v>917598101.69000006</v>
      </c>
      <c r="G31" s="53">
        <v>95254</v>
      </c>
      <c r="H31" s="75">
        <f t="shared" si="0"/>
        <v>0.81702777348909816</v>
      </c>
      <c r="I31" s="53">
        <v>1632287993</v>
      </c>
      <c r="J31" s="53">
        <f t="shared" si="4"/>
        <v>17136.162187414702</v>
      </c>
      <c r="K31" s="53">
        <v>294053</v>
      </c>
      <c r="L31" s="53">
        <v>596913699</v>
      </c>
      <c r="M31" s="53">
        <v>10321315606.309999</v>
      </c>
      <c r="N31" s="53">
        <v>8529900063</v>
      </c>
      <c r="O31" s="78">
        <f t="shared" si="5"/>
        <v>0.8264353487829782</v>
      </c>
      <c r="P31" s="75">
        <f t="shared" si="6"/>
        <v>0.77185557966104257</v>
      </c>
      <c r="Q31" s="64">
        <v>576851803</v>
      </c>
      <c r="R31" s="63">
        <v>16536417</v>
      </c>
      <c r="S31" s="63">
        <v>560315386</v>
      </c>
      <c r="T31" s="30">
        <f t="shared" si="1"/>
        <v>5882.329204022928</v>
      </c>
      <c r="U31" s="29">
        <f t="shared" si="2"/>
        <v>6.5688388124319347E-2</v>
      </c>
    </row>
    <row r="32" spans="1:21" ht="10.5" customHeight="1">
      <c r="A32" s="1" t="s">
        <v>32</v>
      </c>
      <c r="B32" s="91">
        <v>74768</v>
      </c>
      <c r="C32" s="63">
        <v>11265480758</v>
      </c>
      <c r="D32" s="53">
        <f t="shared" si="3"/>
        <v>172439.62586866677</v>
      </c>
      <c r="E32" s="53">
        <v>104144455</v>
      </c>
      <c r="F32" s="53">
        <v>643612572</v>
      </c>
      <c r="G32" s="53">
        <v>65330</v>
      </c>
      <c r="H32" s="75">
        <f t="shared" si="0"/>
        <v>0.87376952707040445</v>
      </c>
      <c r="I32" s="53">
        <v>1274516144</v>
      </c>
      <c r="J32" s="53">
        <f t="shared" si="4"/>
        <v>19508.8955150773</v>
      </c>
      <c r="K32" s="53">
        <v>202298</v>
      </c>
      <c r="L32" s="53">
        <v>405084230</v>
      </c>
      <c r="M32" s="53">
        <v>9046412267</v>
      </c>
      <c r="N32" s="53">
        <v>7142142991</v>
      </c>
      <c r="O32" s="78">
        <f t="shared" si="5"/>
        <v>0.78950005595627137</v>
      </c>
      <c r="P32" s="75">
        <f t="shared" si="6"/>
        <v>0.80302052449699812</v>
      </c>
      <c r="Q32" s="64">
        <v>490636120</v>
      </c>
      <c r="R32" s="63">
        <v>13664462</v>
      </c>
      <c r="S32" s="63">
        <v>476971658</v>
      </c>
      <c r="T32" s="30">
        <f t="shared" si="1"/>
        <v>7300.9590999540796</v>
      </c>
      <c r="U32" s="29">
        <f t="shared" si="2"/>
        <v>6.6782709139405969E-2</v>
      </c>
    </row>
    <row r="33" spans="1:21" ht="10.5" customHeight="1">
      <c r="A33" s="2" t="s">
        <v>31</v>
      </c>
      <c r="B33" s="91">
        <v>80828</v>
      </c>
      <c r="C33" s="63">
        <v>14906062477.23</v>
      </c>
      <c r="D33" s="53">
        <f t="shared" si="3"/>
        <v>201602.18665949849</v>
      </c>
      <c r="E33" s="53">
        <v>178441744</v>
      </c>
      <c r="F33" s="53">
        <v>864277423.96000004</v>
      </c>
      <c r="G33" s="53">
        <v>73938</v>
      </c>
      <c r="H33" s="75">
        <f t="shared" si="0"/>
        <v>0.91475726233483445</v>
      </c>
      <c r="I33" s="53">
        <v>1604945057.72</v>
      </c>
      <c r="J33" s="53">
        <f t="shared" si="4"/>
        <v>21706.633364710975</v>
      </c>
      <c r="K33" s="53">
        <v>230909</v>
      </c>
      <c r="L33" s="53">
        <v>462690911</v>
      </c>
      <c r="M33" s="53">
        <v>12152590828.549999</v>
      </c>
      <c r="N33" s="53">
        <v>10170062063</v>
      </c>
      <c r="O33" s="78">
        <f t="shared" si="5"/>
        <v>0.83686369486805579</v>
      </c>
      <c r="P33" s="75">
        <f t="shared" si="6"/>
        <v>0.8152784041468959</v>
      </c>
      <c r="Q33" s="64">
        <v>717014691</v>
      </c>
      <c r="R33" s="63">
        <v>20297701</v>
      </c>
      <c r="S33" s="63">
        <v>696716990</v>
      </c>
      <c r="T33" s="30">
        <f t="shared" si="1"/>
        <v>9422.9893965214105</v>
      </c>
      <c r="U33" s="29">
        <f t="shared" si="2"/>
        <v>6.8506660596963947E-2</v>
      </c>
    </row>
    <row r="34" spans="1:21" ht="10.5" customHeight="1">
      <c r="A34" s="2" t="s">
        <v>30</v>
      </c>
      <c r="B34" s="91">
        <v>38966</v>
      </c>
      <c r="C34" s="63">
        <v>8839503069</v>
      </c>
      <c r="D34" s="53">
        <f t="shared" si="3"/>
        <v>241827.0201898613</v>
      </c>
      <c r="E34" s="53">
        <v>119707071</v>
      </c>
      <c r="F34" s="53">
        <v>509753270</v>
      </c>
      <c r="G34" s="53">
        <v>36553</v>
      </c>
      <c r="H34" s="75">
        <f t="shared" si="0"/>
        <v>0.93807421854950468</v>
      </c>
      <c r="I34" s="53">
        <v>854925788</v>
      </c>
      <c r="J34" s="53">
        <f t="shared" si="4"/>
        <v>23388.662708943179</v>
      </c>
      <c r="K34" s="53">
        <v>116165</v>
      </c>
      <c r="L34" s="53">
        <v>232738844</v>
      </c>
      <c r="M34" s="53">
        <v>7361792238</v>
      </c>
      <c r="N34" s="53">
        <v>6501544976</v>
      </c>
      <c r="O34" s="78">
        <f t="shared" si="5"/>
        <v>0.88314703346834655</v>
      </c>
      <c r="P34" s="75">
        <f t="shared" si="6"/>
        <v>0.83282874393897677</v>
      </c>
      <c r="Q34" s="64">
        <v>468687420</v>
      </c>
      <c r="R34" s="63">
        <v>13769762</v>
      </c>
      <c r="S34" s="63">
        <v>454917658</v>
      </c>
      <c r="T34" s="30">
        <f t="shared" si="1"/>
        <v>12445.426038902415</v>
      </c>
      <c r="U34" s="29">
        <f t="shared" si="2"/>
        <v>6.997070076101862E-2</v>
      </c>
    </row>
    <row r="35" spans="1:21" ht="10.5" customHeight="1">
      <c r="A35" s="8" t="s">
        <v>4</v>
      </c>
      <c r="B35" s="91">
        <v>75487</v>
      </c>
      <c r="C35" s="63">
        <v>51048287565</v>
      </c>
      <c r="D35" s="53">
        <f t="shared" si="3"/>
        <v>708935.06971544435</v>
      </c>
      <c r="E35" s="53">
        <v>2040785419</v>
      </c>
      <c r="F35" s="53">
        <v>2583912266</v>
      </c>
      <c r="G35" s="53">
        <v>72007</v>
      </c>
      <c r="H35" s="75">
        <f t="shared" si="0"/>
        <v>0.95389934690741451</v>
      </c>
      <c r="I35" s="53">
        <v>3591695411</v>
      </c>
      <c r="J35" s="53">
        <f t="shared" si="4"/>
        <v>49879.809060230255</v>
      </c>
      <c r="K35" s="53">
        <v>235276</v>
      </c>
      <c r="L35" s="53">
        <v>471026700</v>
      </c>
      <c r="M35" s="53">
        <v>46442438607</v>
      </c>
      <c r="N35" s="53">
        <v>34687693293</v>
      </c>
      <c r="O35" s="78">
        <f t="shared" si="5"/>
        <v>0.74689646653851038</v>
      </c>
      <c r="P35" s="82">
        <f t="shared" si="6"/>
        <v>0.90977466282026886</v>
      </c>
      <c r="Q35" s="64">
        <v>2618891508</v>
      </c>
      <c r="R35" s="63">
        <v>192253686</v>
      </c>
      <c r="S35" s="63">
        <v>2426637822</v>
      </c>
      <c r="T35" s="30">
        <f t="shared" si="1"/>
        <v>33700.026691849402</v>
      </c>
      <c r="U35" s="29">
        <f t="shared" si="2"/>
        <v>6.9956736572324832E-2</v>
      </c>
    </row>
    <row r="36" spans="1:21" ht="10.5" customHeight="1" thickBot="1">
      <c r="A36" s="26" t="s">
        <v>1</v>
      </c>
      <c r="B36" s="94">
        <f>SUM(B13:B35)</f>
        <v>1737706</v>
      </c>
      <c r="C36" s="32">
        <f>SUM(C13:C35)</f>
        <v>202161929027.51999</v>
      </c>
      <c r="D36" s="85">
        <f t="shared" ref="D36" si="7">C36/G36</f>
        <v>207929.69071835649</v>
      </c>
      <c r="E36" s="32">
        <f>SUM(E13:E35)</f>
        <v>9631766934</v>
      </c>
      <c r="F36" s="32">
        <f>SUM(F13:F35)</f>
        <v>17255824098.369999</v>
      </c>
      <c r="G36" s="32">
        <f t="shared" ref="G36:S36" si="8">SUM(G13:G35)</f>
        <v>972261</v>
      </c>
      <c r="H36" s="76">
        <f t="shared" ref="H36" si="9">G36/B36</f>
        <v>0.55950834030612773</v>
      </c>
      <c r="I36" s="32">
        <f t="shared" si="8"/>
        <v>27551568065.940002</v>
      </c>
      <c r="J36" s="32">
        <f t="shared" si="4"/>
        <v>28337.625458534287</v>
      </c>
      <c r="K36" s="32">
        <f t="shared" si="8"/>
        <v>2889404</v>
      </c>
      <c r="L36" s="32">
        <f t="shared" si="8"/>
        <v>6465742613</v>
      </c>
      <c r="M36" s="32">
        <f t="shared" si="8"/>
        <v>160520561184.21002</v>
      </c>
      <c r="N36" s="32">
        <f t="shared" si="8"/>
        <v>83598767490</v>
      </c>
      <c r="O36" s="76">
        <f t="shared" si="5"/>
        <v>0.52079787706488145</v>
      </c>
      <c r="P36" s="76">
        <f t="shared" si="6"/>
        <v>0.79401973436036322</v>
      </c>
      <c r="Q36" s="32">
        <f t="shared" si="8"/>
        <v>6136564269</v>
      </c>
      <c r="R36" s="32">
        <f t="shared" si="8"/>
        <v>321946931</v>
      </c>
      <c r="S36" s="32">
        <f t="shared" si="8"/>
        <v>5814617338</v>
      </c>
      <c r="T36" s="33">
        <f t="shared" ref="T36" si="10">S36/G36</f>
        <v>5980.5107250007968</v>
      </c>
      <c r="U36" s="34">
        <f>S36/SUM(N14:N35)</f>
        <v>6.7332835332185204E-2</v>
      </c>
    </row>
    <row r="37" spans="1:21" ht="11.25" customHeight="1" thickBot="1">
      <c r="A37" s="44" t="s">
        <v>130</v>
      </c>
      <c r="B37" s="95"/>
      <c r="C37" s="48"/>
      <c r="D37" s="48"/>
      <c r="E37" s="48"/>
      <c r="F37" s="48"/>
      <c r="G37" s="48"/>
      <c r="H37" s="48"/>
      <c r="I37" s="49" t="s">
        <v>14</v>
      </c>
      <c r="J37" s="49"/>
      <c r="K37" s="49"/>
      <c r="L37" s="50"/>
      <c r="M37" s="50"/>
      <c r="N37" s="51"/>
      <c r="O37" s="51"/>
      <c r="P37" s="51"/>
      <c r="Q37" s="48"/>
      <c r="R37" s="52"/>
      <c r="S37" s="52"/>
      <c r="T37" s="44"/>
      <c r="U37" s="44"/>
    </row>
    <row r="38" spans="1:21" ht="10.5" customHeight="1">
      <c r="A38" s="2" t="s">
        <v>5</v>
      </c>
      <c r="B38" s="92">
        <v>22241</v>
      </c>
      <c r="C38" s="65">
        <v>-9152334804</v>
      </c>
      <c r="D38" s="65">
        <f t="shared" ref="D38:D56" si="11">C38/G38</f>
        <v>-767555.75343844353</v>
      </c>
      <c r="E38" s="38">
        <v>5508118498</v>
      </c>
      <c r="F38" s="38">
        <v>341517901</v>
      </c>
      <c r="G38" s="38">
        <v>11924</v>
      </c>
      <c r="H38" s="74">
        <f t="shared" ref="H38:H56" si="12">G38/B38</f>
        <v>0.53612697270806164</v>
      </c>
      <c r="I38" s="35">
        <v>649319736</v>
      </c>
      <c r="J38" s="53">
        <f t="shared" ref="J38:J56" si="13">I38/G38</f>
        <v>54454.858772224085</v>
      </c>
      <c r="K38" s="38">
        <v>31325</v>
      </c>
      <c r="L38" s="38">
        <v>73762800</v>
      </c>
      <c r="M38" s="65">
        <v>-4708816743</v>
      </c>
      <c r="N38" s="65">
        <v>-1175133655</v>
      </c>
      <c r="O38" s="80">
        <f t="shared" ref="O38:O57" si="14">N38/M38</f>
        <v>0.24956028640250696</v>
      </c>
      <c r="P38" s="80">
        <f t="shared" ref="P38:P56" si="15">M38/C38</f>
        <v>0.51449349743434059</v>
      </c>
      <c r="Q38" s="38">
        <v>2413329</v>
      </c>
      <c r="R38" s="38">
        <v>460463</v>
      </c>
      <c r="S38" s="38">
        <v>1952866</v>
      </c>
      <c r="T38" s="66">
        <f t="shared" ref="T38:T56" si="16">S38/G38</f>
        <v>163.77608185172761</v>
      </c>
      <c r="U38" s="39">
        <f t="shared" ref="U38:U57" si="17">S38/C38</f>
        <v>-2.1337353165298389E-4</v>
      </c>
    </row>
    <row r="39" spans="1:21" ht="10.5" customHeight="1">
      <c r="A39" s="12" t="s">
        <v>70</v>
      </c>
      <c r="B39" s="93">
        <v>15882</v>
      </c>
      <c r="C39" s="38">
        <v>8453656</v>
      </c>
      <c r="D39" s="38">
        <f t="shared" si="11"/>
        <v>1984.4262910798122</v>
      </c>
      <c r="E39" s="38">
        <v>4768165</v>
      </c>
      <c r="F39" s="38">
        <v>10043284</v>
      </c>
      <c r="G39" s="38">
        <v>4260</v>
      </c>
      <c r="H39" s="75">
        <f t="shared" si="12"/>
        <v>0.26822818284850775</v>
      </c>
      <c r="I39" s="53">
        <v>56669493</v>
      </c>
      <c r="J39" s="53">
        <f t="shared" si="13"/>
        <v>13302.697887323944</v>
      </c>
      <c r="K39" s="38">
        <v>9854</v>
      </c>
      <c r="L39" s="38">
        <v>24495906</v>
      </c>
      <c r="M39" s="65">
        <v>-77986862</v>
      </c>
      <c r="N39" s="65">
        <v>-76622746</v>
      </c>
      <c r="O39" s="78">
        <f t="shared" si="14"/>
        <v>0.98250838711781996</v>
      </c>
      <c r="P39" s="80">
        <f t="shared" si="15"/>
        <v>-9.2252230277645548</v>
      </c>
      <c r="Q39" s="38">
        <v>106035</v>
      </c>
      <c r="R39" s="38">
        <v>3415</v>
      </c>
      <c r="S39" s="38">
        <v>102620</v>
      </c>
      <c r="T39" s="40">
        <f t="shared" si="16"/>
        <v>24.089201877934272</v>
      </c>
      <c r="U39" s="39">
        <f t="shared" si="17"/>
        <v>1.2139126550690021E-2</v>
      </c>
    </row>
    <row r="40" spans="1:21" ht="10.5" customHeight="1">
      <c r="A40" s="12" t="s">
        <v>71</v>
      </c>
      <c r="B40" s="93">
        <v>38939</v>
      </c>
      <c r="C40" s="38">
        <v>64636572</v>
      </c>
      <c r="D40" s="38">
        <f t="shared" si="11"/>
        <v>7228.4245135316487</v>
      </c>
      <c r="E40" s="38">
        <v>10105803</v>
      </c>
      <c r="F40" s="38">
        <v>33027472</v>
      </c>
      <c r="G40" s="38">
        <v>8942</v>
      </c>
      <c r="H40" s="75">
        <f t="shared" si="12"/>
        <v>0.22964123372454351</v>
      </c>
      <c r="I40" s="53">
        <v>119747738</v>
      </c>
      <c r="J40" s="53">
        <f t="shared" si="13"/>
        <v>13391.605681055693</v>
      </c>
      <c r="K40" s="38">
        <v>21176</v>
      </c>
      <c r="L40" s="38">
        <v>52826974</v>
      </c>
      <c r="M40" s="65">
        <v>-130859809</v>
      </c>
      <c r="N40" s="65">
        <v>-127618208</v>
      </c>
      <c r="O40" s="78">
        <f t="shared" si="14"/>
        <v>0.97522844466325032</v>
      </c>
      <c r="P40" s="80">
        <f t="shared" si="15"/>
        <v>-2.0245474806430019</v>
      </c>
      <c r="Q40" s="38">
        <v>215826</v>
      </c>
      <c r="R40" s="38">
        <v>12622</v>
      </c>
      <c r="S40" s="38">
        <v>203204</v>
      </c>
      <c r="T40" s="40">
        <f t="shared" si="16"/>
        <v>22.724670096175352</v>
      </c>
      <c r="U40" s="39">
        <f t="shared" si="17"/>
        <v>3.1437929598122872E-3</v>
      </c>
    </row>
    <row r="41" spans="1:21" ht="10.5" customHeight="1">
      <c r="A41" s="12" t="s">
        <v>62</v>
      </c>
      <c r="B41" s="93">
        <v>52493</v>
      </c>
      <c r="C41" s="38">
        <v>145524219</v>
      </c>
      <c r="D41" s="38">
        <f t="shared" si="11"/>
        <v>12622.44938849857</v>
      </c>
      <c r="E41" s="38">
        <v>8416770</v>
      </c>
      <c r="F41" s="38">
        <v>52828136</v>
      </c>
      <c r="G41" s="38">
        <v>11529</v>
      </c>
      <c r="H41" s="75">
        <f t="shared" si="12"/>
        <v>0.21962928390452061</v>
      </c>
      <c r="I41" s="53">
        <v>157746467</v>
      </c>
      <c r="J41" s="53">
        <f t="shared" si="13"/>
        <v>13682.580189088385</v>
      </c>
      <c r="K41" s="38">
        <v>28472</v>
      </c>
      <c r="L41" s="38">
        <v>70994029</v>
      </c>
      <c r="M41" s="65">
        <v>-127627643</v>
      </c>
      <c r="N41" s="65">
        <v>-124724241</v>
      </c>
      <c r="O41" s="78">
        <f t="shared" si="14"/>
        <v>0.97725099412828609</v>
      </c>
      <c r="P41" s="80">
        <f t="shared" si="15"/>
        <v>-0.87701994813660533</v>
      </c>
      <c r="Q41" s="38">
        <v>336110</v>
      </c>
      <c r="R41" s="38">
        <v>61415</v>
      </c>
      <c r="S41" s="38">
        <v>274695</v>
      </c>
      <c r="T41" s="40">
        <f t="shared" si="16"/>
        <v>23.826437678896696</v>
      </c>
      <c r="U41" s="39">
        <f t="shared" si="17"/>
        <v>1.8876239425136513E-3</v>
      </c>
    </row>
    <row r="42" spans="1:21" ht="10.5" customHeight="1">
      <c r="A42" s="12" t="s">
        <v>61</v>
      </c>
      <c r="B42" s="93">
        <v>61796</v>
      </c>
      <c r="C42" s="38">
        <v>236557310</v>
      </c>
      <c r="D42" s="38">
        <f t="shared" si="11"/>
        <v>17525.360053341235</v>
      </c>
      <c r="E42" s="38">
        <v>9162684</v>
      </c>
      <c r="F42" s="38">
        <v>75350928</v>
      </c>
      <c r="G42" s="38">
        <v>13498</v>
      </c>
      <c r="H42" s="75">
        <f t="shared" si="12"/>
        <v>0.21842837724124539</v>
      </c>
      <c r="I42" s="53">
        <v>181233981</v>
      </c>
      <c r="J42" s="53">
        <f t="shared" si="13"/>
        <v>13426.72847829308</v>
      </c>
      <c r="K42" s="38">
        <v>34403</v>
      </c>
      <c r="L42" s="38">
        <v>85594976</v>
      </c>
      <c r="M42" s="65">
        <v>-96459891</v>
      </c>
      <c r="N42" s="65">
        <v>-94539536</v>
      </c>
      <c r="O42" s="78">
        <f t="shared" si="14"/>
        <v>0.98009167354335902</v>
      </c>
      <c r="P42" s="80">
        <f t="shared" si="15"/>
        <v>-0.40776542056552806</v>
      </c>
      <c r="Q42" s="38">
        <v>1211905</v>
      </c>
      <c r="R42" s="38">
        <v>302226</v>
      </c>
      <c r="S42" s="38">
        <v>909679</v>
      </c>
      <c r="T42" s="40">
        <f t="shared" si="16"/>
        <v>67.393613868721289</v>
      </c>
      <c r="U42" s="39">
        <f t="shared" si="17"/>
        <v>3.8454909721453968E-3</v>
      </c>
    </row>
    <row r="43" spans="1:21" ht="10.5" customHeight="1">
      <c r="A43" s="12" t="s">
        <v>60</v>
      </c>
      <c r="B43" s="93">
        <v>67243</v>
      </c>
      <c r="C43" s="38">
        <v>338607285.63</v>
      </c>
      <c r="D43" s="38">
        <f t="shared" si="11"/>
        <v>22522.767435812159</v>
      </c>
      <c r="E43" s="38">
        <v>7850364</v>
      </c>
      <c r="F43" s="38">
        <v>105076926</v>
      </c>
      <c r="G43" s="38">
        <v>15034</v>
      </c>
      <c r="H43" s="75">
        <f t="shared" si="12"/>
        <v>0.22357717531936411</v>
      </c>
      <c r="I43" s="53">
        <v>210109768.62</v>
      </c>
      <c r="J43" s="53">
        <f t="shared" si="13"/>
        <v>13975.639791140084</v>
      </c>
      <c r="K43" s="38">
        <v>39533</v>
      </c>
      <c r="L43" s="38">
        <v>98794746</v>
      </c>
      <c r="M43" s="65">
        <v>-67523790.99000001</v>
      </c>
      <c r="N43" s="65">
        <v>-67149401</v>
      </c>
      <c r="O43" s="78">
        <f t="shared" si="14"/>
        <v>0.99445543586177709</v>
      </c>
      <c r="P43" s="80">
        <f t="shared" si="15"/>
        <v>-0.19941623779407988</v>
      </c>
      <c r="Q43" s="38">
        <v>2431742</v>
      </c>
      <c r="R43" s="38">
        <v>589356</v>
      </c>
      <c r="S43" s="38">
        <v>1842386</v>
      </c>
      <c r="T43" s="40">
        <f t="shared" si="16"/>
        <v>122.5479579619529</v>
      </c>
      <c r="U43" s="39">
        <f t="shared" si="17"/>
        <v>5.4410701664972328E-3</v>
      </c>
    </row>
    <row r="44" spans="1:21" ht="10.5" customHeight="1">
      <c r="A44" s="12" t="s">
        <v>59</v>
      </c>
      <c r="B44" s="93">
        <v>67669</v>
      </c>
      <c r="C44" s="38">
        <v>440137361</v>
      </c>
      <c r="D44" s="38">
        <f t="shared" si="11"/>
        <v>27534.39856115108</v>
      </c>
      <c r="E44" s="38">
        <v>10586290</v>
      </c>
      <c r="F44" s="38">
        <v>134670718</v>
      </c>
      <c r="G44" s="38">
        <v>15985</v>
      </c>
      <c r="H44" s="75">
        <f t="shared" si="12"/>
        <v>0.23622338145975261</v>
      </c>
      <c r="I44" s="53">
        <v>230890208</v>
      </c>
      <c r="J44" s="53">
        <f t="shared" si="13"/>
        <v>14444.179418204567</v>
      </c>
      <c r="K44" s="38">
        <v>42594</v>
      </c>
      <c r="L44" s="38">
        <v>106330706</v>
      </c>
      <c r="M44" s="65">
        <v>-21167981</v>
      </c>
      <c r="N44" s="65">
        <v>-23201493</v>
      </c>
      <c r="O44" s="78">
        <f t="shared" si="14"/>
        <v>1.0960654679348021</v>
      </c>
      <c r="P44" s="80">
        <f t="shared" si="15"/>
        <v>-4.809403353513541E-2</v>
      </c>
      <c r="Q44" s="38">
        <v>4311820</v>
      </c>
      <c r="R44" s="38">
        <v>869568</v>
      </c>
      <c r="S44" s="38">
        <v>3442252</v>
      </c>
      <c r="T44" s="40">
        <f t="shared" si="16"/>
        <v>215.34263371911166</v>
      </c>
      <c r="U44" s="39">
        <f t="shared" si="17"/>
        <v>7.8208584524139049E-3</v>
      </c>
    </row>
    <row r="45" spans="1:21" ht="10.5" customHeight="1">
      <c r="A45" s="12" t="s">
        <v>58</v>
      </c>
      <c r="B45" s="93">
        <v>135048</v>
      </c>
      <c r="C45" s="38">
        <v>1249430062</v>
      </c>
      <c r="D45" s="38">
        <f t="shared" si="11"/>
        <v>35079.598562484207</v>
      </c>
      <c r="E45" s="38">
        <v>20096744</v>
      </c>
      <c r="F45" s="38">
        <v>348108916.69999999</v>
      </c>
      <c r="G45" s="38">
        <v>35617</v>
      </c>
      <c r="H45" s="75">
        <f t="shared" si="12"/>
        <v>0.26373585688051654</v>
      </c>
      <c r="I45" s="53">
        <v>528259504</v>
      </c>
      <c r="J45" s="53">
        <f t="shared" si="13"/>
        <v>14831.667574472864</v>
      </c>
      <c r="K45" s="38">
        <v>98288</v>
      </c>
      <c r="L45" s="38">
        <v>245434262</v>
      </c>
      <c r="M45" s="38">
        <v>147724123.30000001</v>
      </c>
      <c r="N45" s="38">
        <v>135680012</v>
      </c>
      <c r="O45" s="78">
        <f t="shared" si="14"/>
        <v>0.91846889302202406</v>
      </c>
      <c r="P45" s="80">
        <f t="shared" si="15"/>
        <v>0.11823320711807878</v>
      </c>
      <c r="Q45" s="38">
        <v>17810028</v>
      </c>
      <c r="R45" s="38">
        <v>2733795</v>
      </c>
      <c r="S45" s="38">
        <v>15076233</v>
      </c>
      <c r="T45" s="40">
        <f t="shared" si="16"/>
        <v>423.28755931156468</v>
      </c>
      <c r="U45" s="39">
        <f t="shared" si="17"/>
        <v>1.2066488120084947E-2</v>
      </c>
    </row>
    <row r="46" spans="1:21" ht="10.5" customHeight="1">
      <c r="A46" s="12" t="s">
        <v>57</v>
      </c>
      <c r="B46" s="93">
        <v>128436</v>
      </c>
      <c r="C46" s="38">
        <v>1832648885.3199999</v>
      </c>
      <c r="D46" s="38">
        <f t="shared" si="11"/>
        <v>45115.799348120432</v>
      </c>
      <c r="E46" s="38">
        <v>19517078</v>
      </c>
      <c r="F46" s="38">
        <v>440923658</v>
      </c>
      <c r="G46" s="38">
        <v>40621</v>
      </c>
      <c r="H46" s="75">
        <f t="shared" si="12"/>
        <v>0.31627425332461306</v>
      </c>
      <c r="I46" s="53">
        <v>608750322</v>
      </c>
      <c r="J46" s="53">
        <f t="shared" si="13"/>
        <v>14986.098865119027</v>
      </c>
      <c r="K46" s="38">
        <v>115707</v>
      </c>
      <c r="L46" s="38">
        <v>289164727</v>
      </c>
      <c r="M46" s="38">
        <v>513327256.31999999</v>
      </c>
      <c r="N46" s="38">
        <v>480131073</v>
      </c>
      <c r="O46" s="78">
        <f t="shared" si="14"/>
        <v>0.9353313448462085</v>
      </c>
      <c r="P46" s="80">
        <f t="shared" si="15"/>
        <v>0.28010125694664506</v>
      </c>
      <c r="Q46" s="38">
        <v>37197010</v>
      </c>
      <c r="R46" s="38">
        <v>3646560</v>
      </c>
      <c r="S46" s="38">
        <v>33550450</v>
      </c>
      <c r="T46" s="40">
        <f t="shared" si="16"/>
        <v>825.93855394992738</v>
      </c>
      <c r="U46" s="39">
        <f t="shared" si="17"/>
        <v>1.8307080133433053E-2</v>
      </c>
    </row>
    <row r="47" spans="1:21" ht="10.5" customHeight="1">
      <c r="A47" s="12" t="s">
        <v>56</v>
      </c>
      <c r="B47" s="93">
        <v>128836</v>
      </c>
      <c r="C47" s="38">
        <v>2737952641</v>
      </c>
      <c r="D47" s="38">
        <f t="shared" si="11"/>
        <v>55190.643653369349</v>
      </c>
      <c r="E47" s="38">
        <v>26431141</v>
      </c>
      <c r="F47" s="38">
        <v>569132700.63999999</v>
      </c>
      <c r="G47" s="38">
        <v>49609</v>
      </c>
      <c r="H47" s="75">
        <f t="shared" si="12"/>
        <v>0.38505541929274428</v>
      </c>
      <c r="I47" s="53">
        <v>744070989</v>
      </c>
      <c r="J47" s="53">
        <f t="shared" si="13"/>
        <v>14998.709689774032</v>
      </c>
      <c r="K47" s="38">
        <v>143022</v>
      </c>
      <c r="L47" s="38">
        <v>357436508</v>
      </c>
      <c r="M47" s="38">
        <v>1093743584.3600001</v>
      </c>
      <c r="N47" s="38">
        <v>1029732660</v>
      </c>
      <c r="O47" s="78">
        <f t="shared" si="14"/>
        <v>0.94147538300994393</v>
      </c>
      <c r="P47" s="80">
        <f t="shared" si="15"/>
        <v>0.39947498286914312</v>
      </c>
      <c r="Q47" s="38">
        <v>71529563</v>
      </c>
      <c r="R47" s="38">
        <v>5181673</v>
      </c>
      <c r="S47" s="38">
        <v>66347890</v>
      </c>
      <c r="T47" s="40">
        <f t="shared" si="16"/>
        <v>1337.4163962184282</v>
      </c>
      <c r="U47" s="39">
        <f t="shared" si="17"/>
        <v>2.4232665315849777E-2</v>
      </c>
    </row>
    <row r="48" spans="1:21" ht="10.5" customHeight="1">
      <c r="A48" s="12" t="s">
        <v>55</v>
      </c>
      <c r="B48" s="93">
        <v>129135</v>
      </c>
      <c r="C48" s="38">
        <v>3951285936.25</v>
      </c>
      <c r="D48" s="38">
        <f t="shared" si="11"/>
        <v>65154.356274218815</v>
      </c>
      <c r="E48" s="38">
        <v>29287552</v>
      </c>
      <c r="F48" s="38">
        <v>705682074</v>
      </c>
      <c r="G48" s="38">
        <v>60645</v>
      </c>
      <c r="H48" s="75">
        <f t="shared" si="12"/>
        <v>0.46962481124404692</v>
      </c>
      <c r="I48" s="53">
        <v>909008037</v>
      </c>
      <c r="J48" s="53">
        <f t="shared" si="13"/>
        <v>14989.002176601534</v>
      </c>
      <c r="K48" s="38">
        <v>176524</v>
      </c>
      <c r="L48" s="38">
        <v>441557297</v>
      </c>
      <c r="M48" s="38">
        <v>1924326080.25</v>
      </c>
      <c r="N48" s="38">
        <v>1821096334</v>
      </c>
      <c r="O48" s="78">
        <f t="shared" si="14"/>
        <v>0.9463553774438328</v>
      </c>
      <c r="P48" s="80">
        <f t="shared" si="15"/>
        <v>0.48701261090618447</v>
      </c>
      <c r="Q48" s="38">
        <v>123457748</v>
      </c>
      <c r="R48" s="38">
        <v>7730757</v>
      </c>
      <c r="S48" s="38">
        <v>115726991</v>
      </c>
      <c r="T48" s="40">
        <f t="shared" si="16"/>
        <v>1908.2692884821502</v>
      </c>
      <c r="U48" s="39">
        <f t="shared" si="17"/>
        <v>2.9288437452297273E-2</v>
      </c>
    </row>
    <row r="49" spans="1:21" ht="10.5" customHeight="1">
      <c r="A49" s="12" t="s">
        <v>54</v>
      </c>
      <c r="B49" s="93">
        <v>124188</v>
      </c>
      <c r="C49" s="38">
        <v>5231664294.9099998</v>
      </c>
      <c r="D49" s="38">
        <f t="shared" si="11"/>
        <v>75074.825573429378</v>
      </c>
      <c r="E49" s="38">
        <v>29393232</v>
      </c>
      <c r="F49" s="38">
        <v>817978312</v>
      </c>
      <c r="G49" s="38">
        <v>69686</v>
      </c>
      <c r="H49" s="75">
        <f t="shared" si="12"/>
        <v>0.56113312075240762</v>
      </c>
      <c r="I49" s="53">
        <v>1040786617.9100001</v>
      </c>
      <c r="J49" s="53">
        <f t="shared" si="13"/>
        <v>14935.376085727406</v>
      </c>
      <c r="K49" s="38">
        <v>204251</v>
      </c>
      <c r="L49" s="38">
        <v>510809341</v>
      </c>
      <c r="M49" s="38">
        <v>2891483256</v>
      </c>
      <c r="N49" s="38">
        <v>2734153685</v>
      </c>
      <c r="O49" s="78">
        <f t="shared" si="14"/>
        <v>0.94558862802558796</v>
      </c>
      <c r="P49" s="80">
        <f t="shared" si="15"/>
        <v>0.5526889901581008</v>
      </c>
      <c r="Q49" s="38">
        <v>184107627</v>
      </c>
      <c r="R49" s="38">
        <v>10112059</v>
      </c>
      <c r="S49" s="38">
        <v>173995568</v>
      </c>
      <c r="T49" s="40">
        <f t="shared" si="16"/>
        <v>2496.85113222168</v>
      </c>
      <c r="U49" s="39">
        <f t="shared" si="17"/>
        <v>3.3258167610120563E-2</v>
      </c>
    </row>
    <row r="50" spans="1:21" ht="10.5" customHeight="1">
      <c r="A50" s="12" t="s">
        <v>53</v>
      </c>
      <c r="B50" s="93">
        <v>113747</v>
      </c>
      <c r="C50" s="38">
        <v>6282732395.5200005</v>
      </c>
      <c r="D50" s="38">
        <f t="shared" si="11"/>
        <v>85006.323932403364</v>
      </c>
      <c r="E50" s="38">
        <v>34237004</v>
      </c>
      <c r="F50" s="38">
        <v>923949649</v>
      </c>
      <c r="G50" s="38">
        <v>73909</v>
      </c>
      <c r="H50" s="75">
        <f t="shared" si="12"/>
        <v>0.64976658725065273</v>
      </c>
      <c r="I50" s="53">
        <v>1108402781.53</v>
      </c>
      <c r="J50" s="53">
        <f t="shared" si="13"/>
        <v>14996.858048816788</v>
      </c>
      <c r="K50" s="38">
        <v>218200</v>
      </c>
      <c r="L50" s="38">
        <v>545793952</v>
      </c>
      <c r="M50" s="38">
        <v>3738823016.9899998</v>
      </c>
      <c r="N50" s="38">
        <v>3535977999</v>
      </c>
      <c r="O50" s="78">
        <f t="shared" si="14"/>
        <v>0.94574629045872749</v>
      </c>
      <c r="P50" s="80">
        <f t="shared" si="15"/>
        <v>0.59509506081399</v>
      </c>
      <c r="Q50" s="38">
        <v>238104286</v>
      </c>
      <c r="R50" s="38">
        <v>11994410</v>
      </c>
      <c r="S50" s="38">
        <v>226109876</v>
      </c>
      <c r="T50" s="40">
        <f t="shared" si="16"/>
        <v>3059.3009782299855</v>
      </c>
      <c r="U50" s="39">
        <f t="shared" si="17"/>
        <v>3.5989098654151043E-2</v>
      </c>
    </row>
    <row r="51" spans="1:21" ht="10.5" customHeight="1">
      <c r="A51" s="12" t="s">
        <v>52</v>
      </c>
      <c r="B51" s="93">
        <v>99382</v>
      </c>
      <c r="C51" s="38">
        <v>6819265577.6599998</v>
      </c>
      <c r="D51" s="38">
        <f t="shared" si="11"/>
        <v>94956.006094269993</v>
      </c>
      <c r="E51" s="38">
        <v>31610653</v>
      </c>
      <c r="F51" s="38">
        <v>936358668.25999999</v>
      </c>
      <c r="G51" s="38">
        <v>71815</v>
      </c>
      <c r="H51" s="75">
        <f t="shared" si="12"/>
        <v>0.72261576543035966</v>
      </c>
      <c r="I51" s="53">
        <v>1099912161.1599998</v>
      </c>
      <c r="J51" s="53">
        <f t="shared" si="13"/>
        <v>15315.911176773652</v>
      </c>
      <c r="K51" s="38">
        <v>213631</v>
      </c>
      <c r="L51" s="38">
        <v>534238470</v>
      </c>
      <c r="M51" s="38">
        <v>4280366931.2400002</v>
      </c>
      <c r="N51" s="38">
        <v>4036183934</v>
      </c>
      <c r="O51" s="78">
        <f t="shared" si="14"/>
        <v>0.94295278858972453</v>
      </c>
      <c r="P51" s="80">
        <f t="shared" si="15"/>
        <v>0.62768737813387654</v>
      </c>
      <c r="Q51" s="38">
        <v>272503087</v>
      </c>
      <c r="R51" s="38">
        <v>12944504</v>
      </c>
      <c r="S51" s="38">
        <v>259558583</v>
      </c>
      <c r="T51" s="40">
        <f t="shared" si="16"/>
        <v>3614.2669776509088</v>
      </c>
      <c r="U51" s="39">
        <f t="shared" si="17"/>
        <v>3.806254207935781E-2</v>
      </c>
    </row>
    <row r="52" spans="1:21" ht="10.5" customHeight="1">
      <c r="A52" s="12" t="s">
        <v>51</v>
      </c>
      <c r="B52" s="93">
        <v>281124</v>
      </c>
      <c r="C52" s="38">
        <v>28424848147</v>
      </c>
      <c r="D52" s="38">
        <f t="shared" si="11"/>
        <v>121297.98346412675</v>
      </c>
      <c r="E52" s="38">
        <v>188782641</v>
      </c>
      <c r="F52" s="38">
        <v>3487020699.8099999</v>
      </c>
      <c r="G52" s="38">
        <v>234339</v>
      </c>
      <c r="H52" s="75">
        <f t="shared" si="12"/>
        <v>0.83357877662526147</v>
      </c>
      <c r="I52" s="53">
        <v>3992225876</v>
      </c>
      <c r="J52" s="53">
        <f t="shared" si="13"/>
        <v>17036.11381801578</v>
      </c>
      <c r="K52" s="38">
        <v>706397</v>
      </c>
      <c r="L52" s="38">
        <v>1414603841</v>
      </c>
      <c r="M52" s="38">
        <v>19719780371.189999</v>
      </c>
      <c r="N52" s="38">
        <v>18312261304</v>
      </c>
      <c r="O52" s="78">
        <f t="shared" si="14"/>
        <v>0.92862399881256585</v>
      </c>
      <c r="P52" s="80">
        <f t="shared" si="15"/>
        <v>0.6937514764972017</v>
      </c>
      <c r="Q52" s="38">
        <v>1248916057</v>
      </c>
      <c r="R52" s="38">
        <v>34166877</v>
      </c>
      <c r="S52" s="38">
        <v>1214749180</v>
      </c>
      <c r="T52" s="40">
        <f t="shared" si="16"/>
        <v>5183.7260549887133</v>
      </c>
      <c r="U52" s="39">
        <f t="shared" si="17"/>
        <v>4.2735467704801314E-2</v>
      </c>
    </row>
    <row r="53" spans="1:21" ht="10.5" customHeight="1">
      <c r="A53" s="12" t="s">
        <v>50</v>
      </c>
      <c r="B53" s="93">
        <v>109508</v>
      </c>
      <c r="C53" s="38">
        <v>17222147532.23</v>
      </c>
      <c r="D53" s="38">
        <f t="shared" si="11"/>
        <v>171716.62843470197</v>
      </c>
      <c r="E53" s="38">
        <v>151995094</v>
      </c>
      <c r="F53" s="38">
        <v>1836019121.96</v>
      </c>
      <c r="G53" s="38">
        <v>100294</v>
      </c>
      <c r="H53" s="75">
        <f t="shared" si="12"/>
        <v>0.91586002849106918</v>
      </c>
      <c r="I53" s="53">
        <v>2090866501.72</v>
      </c>
      <c r="J53" s="53">
        <f t="shared" si="13"/>
        <v>20847.373738409078</v>
      </c>
      <c r="K53" s="38">
        <v>308784</v>
      </c>
      <c r="L53" s="38">
        <v>618507509</v>
      </c>
      <c r="M53" s="38">
        <v>12828749493.549999</v>
      </c>
      <c r="N53" s="38">
        <v>11463037006</v>
      </c>
      <c r="O53" s="78">
        <f t="shared" si="14"/>
        <v>0.89354282050353795</v>
      </c>
      <c r="P53" s="80">
        <f t="shared" si="15"/>
        <v>0.7448983623872647</v>
      </c>
      <c r="Q53" s="38">
        <v>806304608</v>
      </c>
      <c r="R53" s="38">
        <v>22173668</v>
      </c>
      <c r="S53" s="38">
        <v>784130940</v>
      </c>
      <c r="T53" s="40">
        <f t="shared" si="16"/>
        <v>7818.3235288252536</v>
      </c>
      <c r="U53" s="39">
        <f t="shared" si="17"/>
        <v>4.5530381070801762E-2</v>
      </c>
    </row>
    <row r="54" spans="1:21" ht="10.5" customHeight="1">
      <c r="A54" s="12" t="s">
        <v>49</v>
      </c>
      <c r="B54" s="93">
        <v>120887</v>
      </c>
      <c r="C54" s="38">
        <v>33206461312</v>
      </c>
      <c r="D54" s="38">
        <f t="shared" si="11"/>
        <v>288922.67873177183</v>
      </c>
      <c r="E54" s="38">
        <v>538369648</v>
      </c>
      <c r="F54" s="38">
        <v>2960002566</v>
      </c>
      <c r="G54" s="38">
        <v>114932</v>
      </c>
      <c r="H54" s="75">
        <f t="shared" si="12"/>
        <v>0.95073912000463245</v>
      </c>
      <c r="I54" s="53">
        <v>3459969440</v>
      </c>
      <c r="J54" s="53">
        <f t="shared" si="13"/>
        <v>30104.49169943967</v>
      </c>
      <c r="K54" s="38">
        <v>366674</v>
      </c>
      <c r="L54" s="38">
        <v>733996069</v>
      </c>
      <c r="M54" s="38">
        <v>26590862885</v>
      </c>
      <c r="N54" s="38">
        <v>21192069846</v>
      </c>
      <c r="O54" s="78">
        <f t="shared" si="14"/>
        <v>0.79696811410939661</v>
      </c>
      <c r="P54" s="80">
        <f t="shared" si="15"/>
        <v>0.80077376011730328</v>
      </c>
      <c r="Q54" s="38">
        <v>1550785101</v>
      </c>
      <c r="R54" s="38">
        <v>57834503</v>
      </c>
      <c r="S54" s="38">
        <v>1492950598</v>
      </c>
      <c r="T54" s="40">
        <f t="shared" si="16"/>
        <v>12989.860073782758</v>
      </c>
      <c r="U54" s="39">
        <f t="shared" si="17"/>
        <v>4.4959641558086898E-2</v>
      </c>
    </row>
    <row r="55" spans="1:21" ht="10.5" customHeight="1">
      <c r="A55" s="12" t="s">
        <v>48</v>
      </c>
      <c r="B55" s="93">
        <v>24559</v>
      </c>
      <c r="C55" s="38">
        <v>16165971424</v>
      </c>
      <c r="D55" s="38">
        <f t="shared" si="11"/>
        <v>682050.94186144625</v>
      </c>
      <c r="E55" s="38">
        <v>448801198</v>
      </c>
      <c r="F55" s="38">
        <v>1068225644</v>
      </c>
      <c r="G55" s="38">
        <v>23702</v>
      </c>
      <c r="H55" s="75">
        <f t="shared" si="12"/>
        <v>0.96510444236328841</v>
      </c>
      <c r="I55" s="53">
        <v>1397861427</v>
      </c>
      <c r="J55" s="53">
        <f t="shared" si="13"/>
        <v>58976.517888785755</v>
      </c>
      <c r="K55" s="38">
        <v>78937</v>
      </c>
      <c r="L55" s="38">
        <v>157987500</v>
      </c>
      <c r="M55" s="38">
        <v>13990698051</v>
      </c>
      <c r="N55" s="38">
        <v>8257292121</v>
      </c>
      <c r="O55" s="78">
        <f t="shared" si="14"/>
        <v>0.59019872281567831</v>
      </c>
      <c r="P55" s="80">
        <f t="shared" si="15"/>
        <v>0.86544122119561651</v>
      </c>
      <c r="Q55" s="38">
        <v>625689145</v>
      </c>
      <c r="R55" s="38">
        <v>38651451</v>
      </c>
      <c r="S55" s="38">
        <v>587037694</v>
      </c>
      <c r="T55" s="40">
        <f t="shared" si="16"/>
        <v>24767.43287486288</v>
      </c>
      <c r="U55" s="39">
        <f t="shared" si="17"/>
        <v>3.6313171575231409E-2</v>
      </c>
    </row>
    <row r="56" spans="1:21" ht="10.5" customHeight="1">
      <c r="A56" s="8" t="s">
        <v>13</v>
      </c>
      <c r="B56" s="93">
        <v>16593</v>
      </c>
      <c r="C56" s="38">
        <v>86955939220</v>
      </c>
      <c r="D56" s="38">
        <f t="shared" si="11"/>
        <v>5462056.4836683413</v>
      </c>
      <c r="E56" s="38">
        <v>2554236375</v>
      </c>
      <c r="F56" s="38">
        <v>2409906723</v>
      </c>
      <c r="G56" s="38">
        <v>15920</v>
      </c>
      <c r="H56" s="75">
        <f t="shared" si="12"/>
        <v>0.95944072801783886</v>
      </c>
      <c r="I56" s="53">
        <v>8965737017</v>
      </c>
      <c r="J56" s="53">
        <f t="shared" si="13"/>
        <v>563174.43574120605</v>
      </c>
      <c r="K56" s="38">
        <v>51632</v>
      </c>
      <c r="L56" s="38">
        <v>103413000</v>
      </c>
      <c r="M56" s="38">
        <v>78031118855</v>
      </c>
      <c r="N56" s="38">
        <v>12290140796</v>
      </c>
      <c r="O56" s="78">
        <f t="shared" si="14"/>
        <v>0.15750307026659383</v>
      </c>
      <c r="P56" s="80">
        <f t="shared" si="15"/>
        <v>0.89736387824619945</v>
      </c>
      <c r="Q56" s="38">
        <v>949133242</v>
      </c>
      <c r="R56" s="38">
        <v>112477609</v>
      </c>
      <c r="S56" s="38">
        <v>836655633</v>
      </c>
      <c r="T56" s="40">
        <f t="shared" si="16"/>
        <v>52553.745791457288</v>
      </c>
      <c r="U56" s="39">
        <f t="shared" si="17"/>
        <v>9.6216042343381172E-3</v>
      </c>
    </row>
    <row r="57" spans="1:21" ht="10.5" customHeight="1" thickBot="1">
      <c r="A57" s="26" t="s">
        <v>1</v>
      </c>
      <c r="B57" s="94">
        <f>SUM(B38:B56)</f>
        <v>1737706</v>
      </c>
      <c r="C57" s="32">
        <f>SUM(C38:C56)</f>
        <v>202161929027.52002</v>
      </c>
      <c r="D57" s="86">
        <f t="shared" ref="D57" si="18">C57/G57</f>
        <v>207929.69071835652</v>
      </c>
      <c r="E57" s="32">
        <f>SUM(E38:E56)</f>
        <v>9631766934</v>
      </c>
      <c r="F57" s="32">
        <f t="shared" ref="F57:S57" si="19">SUM(F38:F56)</f>
        <v>17255824098.369999</v>
      </c>
      <c r="G57" s="32">
        <f t="shared" si="19"/>
        <v>972261</v>
      </c>
      <c r="H57" s="76">
        <f t="shared" ref="H57" si="20">G57/B57</f>
        <v>0.55950834030612773</v>
      </c>
      <c r="I57" s="32">
        <f>SUM(I38:I56)</f>
        <v>27551568065.939999</v>
      </c>
      <c r="J57" s="85">
        <f t="shared" ref="J57" si="21">I57/G57</f>
        <v>28337.625458534279</v>
      </c>
      <c r="K57" s="32">
        <f t="shared" si="19"/>
        <v>2889404</v>
      </c>
      <c r="L57" s="32">
        <f>SUM(L38:L56)</f>
        <v>6465742613</v>
      </c>
      <c r="M57" s="32">
        <f t="shared" si="19"/>
        <v>160520561184.20999</v>
      </c>
      <c r="N57" s="32">
        <f t="shared" si="19"/>
        <v>83598767490</v>
      </c>
      <c r="O57" s="83">
        <f t="shared" si="14"/>
        <v>0.52079787706488156</v>
      </c>
      <c r="P57" s="84">
        <f t="shared" ref="P57" si="22">M57/C57</f>
        <v>0.79401973436036299</v>
      </c>
      <c r="Q57" s="32">
        <f t="shared" si="19"/>
        <v>6136564269</v>
      </c>
      <c r="R57" s="86">
        <f>Q57-S57</f>
        <v>321946931</v>
      </c>
      <c r="S57" s="32">
        <f t="shared" si="19"/>
        <v>5814617338</v>
      </c>
      <c r="T57" s="67">
        <f t="shared" ref="T57" si="23">S57/G57</f>
        <v>5980.5107250007968</v>
      </c>
      <c r="U57" s="36">
        <f t="shared" si="17"/>
        <v>2.8762177755082979E-2</v>
      </c>
    </row>
    <row r="58" spans="1:21" ht="10.5" customHeight="1">
      <c r="A58" s="102" t="s">
        <v>132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4"/>
      <c r="S58" s="105"/>
      <c r="T58" s="104"/>
      <c r="U58" s="97"/>
    </row>
    <row r="59" spans="1:21" ht="10.5" customHeight="1">
      <c r="A59" s="102" t="s">
        <v>133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4"/>
      <c r="S59" s="105"/>
      <c r="T59" s="104"/>
      <c r="U59" s="97"/>
    </row>
    <row r="60" spans="1:21" ht="10.5" customHeight="1">
      <c r="A60" s="102" t="s">
        <v>111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96"/>
    </row>
    <row r="61" spans="1:21" ht="10.5" customHeight="1">
      <c r="A61" s="102" t="s">
        <v>123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7"/>
      <c r="R61" s="107"/>
      <c r="S61" s="107"/>
      <c r="T61" s="107"/>
    </row>
    <row r="62" spans="1:21" ht="10.5" customHeight="1">
      <c r="A62" s="108" t="s">
        <v>93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7"/>
      <c r="N62" s="107"/>
      <c r="O62" s="107"/>
      <c r="P62" s="107"/>
      <c r="Q62" s="107"/>
      <c r="R62" s="107"/>
      <c r="S62" s="107"/>
      <c r="T62" s="107"/>
    </row>
    <row r="63" spans="1:21" ht="10.5" customHeight="1">
      <c r="A63" s="108" t="s">
        <v>94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7"/>
      <c r="N63" s="107"/>
      <c r="O63" s="107"/>
      <c r="P63" s="107"/>
      <c r="Q63" s="107"/>
      <c r="R63" s="107"/>
      <c r="S63" s="107"/>
      <c r="T63" s="107"/>
    </row>
    <row r="64" spans="1:21" ht="10.5" customHeight="1">
      <c r="A64" s="108" t="s">
        <v>134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7"/>
      <c r="N64" s="107"/>
      <c r="O64" s="107"/>
      <c r="P64" s="107"/>
      <c r="Q64" s="107"/>
      <c r="R64" s="107"/>
      <c r="S64" s="107"/>
      <c r="T64" s="107"/>
    </row>
    <row r="65" spans="1:21" ht="10.5" customHeight="1">
      <c r="A65" s="109" t="s">
        <v>127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7"/>
      <c r="N65" s="107"/>
      <c r="O65" s="107"/>
      <c r="P65" s="107"/>
      <c r="Q65" s="107"/>
      <c r="R65" s="107"/>
      <c r="S65" s="107"/>
      <c r="T65" s="107"/>
    </row>
    <row r="66" spans="1:21" ht="10.5" customHeight="1">
      <c r="A66" s="108" t="s">
        <v>96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7"/>
      <c r="N66" s="107"/>
      <c r="O66" s="107"/>
      <c r="P66" s="107"/>
      <c r="Q66" s="107"/>
      <c r="R66" s="107"/>
      <c r="S66" s="107"/>
      <c r="T66" s="107"/>
    </row>
    <row r="67" spans="1:21" ht="10.5" customHeight="1">
      <c r="A67" s="109" t="s">
        <v>124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7"/>
      <c r="N67" s="107"/>
      <c r="O67" s="107"/>
      <c r="P67" s="107"/>
      <c r="Q67" s="107"/>
      <c r="R67" s="107"/>
      <c r="S67" s="107"/>
      <c r="T67" s="107"/>
    </row>
    <row r="68" spans="1:21" ht="10.5" customHeight="1">
      <c r="A68" s="108" t="s">
        <v>128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7"/>
      <c r="N68" s="107"/>
      <c r="O68" s="107"/>
      <c r="P68" s="107"/>
      <c r="Q68" s="107"/>
      <c r="R68" s="107"/>
      <c r="S68" s="107"/>
      <c r="T68" s="107"/>
    </row>
    <row r="69" spans="1:21" ht="10.5" customHeight="1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R57 D57 H57 J57 D36 H36 J36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MFJ ID Ded</vt:lpstr>
      <vt:lpstr>' 2013 Calculation MFJ ID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2014-12-02T14:39:24Z</cp:lastPrinted>
  <dcterms:created xsi:type="dcterms:W3CDTF">2005-06-27T11:45:55Z</dcterms:created>
  <dcterms:modified xsi:type="dcterms:W3CDTF">2015-11-20T21:37:13Z</dcterms:modified>
</cp:coreProperties>
</file>