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120" yWindow="120" windowWidth="11940" windowHeight="6240" tabRatio="895"/>
  </bookViews>
  <sheets>
    <sheet name=" 2013 Calculation MFJ Std Ded" sheetId="2" r:id="rId1"/>
  </sheets>
  <definedNames>
    <definedName name="_xlnm.Print_Area" localSheetId="0">' 2013 Calculation MFJ Std Ded'!$A$1:$U$68</definedName>
  </definedNames>
  <calcPr calcId="125725" calcOnSave="0"/>
</workbook>
</file>

<file path=xl/calcChain.xml><?xml version="1.0" encoding="utf-8"?>
<calcChain xmlns="http://schemas.openxmlformats.org/spreadsheetml/2006/main">
  <c r="U15" i="2"/>
  <c r="U14"/>
  <c r="T15"/>
  <c r="T14"/>
  <c r="H16"/>
  <c r="H15"/>
  <c r="H14"/>
  <c r="H13"/>
  <c r="D15"/>
  <c r="D14"/>
  <c r="D13"/>
  <c r="U56"/>
  <c r="U55"/>
  <c r="U54"/>
  <c r="U53"/>
  <c r="U52"/>
  <c r="U51"/>
  <c r="U50"/>
  <c r="U49"/>
  <c r="U48"/>
  <c r="U47"/>
  <c r="U46"/>
  <c r="U45"/>
  <c r="U44"/>
  <c r="U43"/>
  <c r="U42"/>
  <c r="U41"/>
  <c r="U40"/>
  <c r="U39"/>
  <c r="U38"/>
  <c r="T56"/>
  <c r="T55"/>
  <c r="T54"/>
  <c r="T53"/>
  <c r="T52"/>
  <c r="T51"/>
  <c r="T50"/>
  <c r="T49"/>
  <c r="T48"/>
  <c r="T47"/>
  <c r="T46"/>
  <c r="T45"/>
  <c r="T44"/>
  <c r="T43"/>
  <c r="T42"/>
  <c r="T41"/>
  <c r="T40"/>
  <c r="T39"/>
  <c r="T38"/>
  <c r="P56"/>
  <c r="P55"/>
  <c r="P54"/>
  <c r="P53"/>
  <c r="P52"/>
  <c r="P51"/>
  <c r="P50"/>
  <c r="P49"/>
  <c r="P48"/>
  <c r="P47"/>
  <c r="P46"/>
  <c r="P45"/>
  <c r="P44"/>
  <c r="P43"/>
  <c r="P42"/>
  <c r="P41"/>
  <c r="P40"/>
  <c r="P39"/>
  <c r="P38"/>
  <c r="O56"/>
  <c r="O55"/>
  <c r="O54"/>
  <c r="O53"/>
  <c r="O52"/>
  <c r="O51"/>
  <c r="O50"/>
  <c r="O49"/>
  <c r="O48"/>
  <c r="O47"/>
  <c r="O46"/>
  <c r="O45"/>
  <c r="O44"/>
  <c r="O43"/>
  <c r="O42"/>
  <c r="O41"/>
  <c r="O40"/>
  <c r="O39"/>
  <c r="O38"/>
  <c r="J56"/>
  <c r="J55"/>
  <c r="J54"/>
  <c r="J53"/>
  <c r="J52"/>
  <c r="J51"/>
  <c r="J50"/>
  <c r="J49"/>
  <c r="J48"/>
  <c r="J47"/>
  <c r="J46"/>
  <c r="J45"/>
  <c r="J44"/>
  <c r="J43"/>
  <c r="J42"/>
  <c r="J41"/>
  <c r="J40"/>
  <c r="J39"/>
  <c r="J38"/>
  <c r="H56"/>
  <c r="H55"/>
  <c r="H54"/>
  <c r="H53"/>
  <c r="H52"/>
  <c r="H51"/>
  <c r="H50"/>
  <c r="H49"/>
  <c r="H48"/>
  <c r="H47"/>
  <c r="H46"/>
  <c r="H45"/>
  <c r="H44"/>
  <c r="H43"/>
  <c r="H42"/>
  <c r="H41"/>
  <c r="H40"/>
  <c r="H39"/>
  <c r="H38"/>
  <c r="D56"/>
  <c r="D55"/>
  <c r="D54"/>
  <c r="D53"/>
  <c r="D52"/>
  <c r="D51"/>
  <c r="D50"/>
  <c r="D49"/>
  <c r="D48"/>
  <c r="D47"/>
  <c r="D46"/>
  <c r="D45"/>
  <c r="D44"/>
  <c r="D43"/>
  <c r="D42"/>
  <c r="D41"/>
  <c r="D40"/>
  <c r="D39"/>
  <c r="D38"/>
  <c r="U35"/>
  <c r="U34"/>
  <c r="U33"/>
  <c r="U32"/>
  <c r="U31"/>
  <c r="U30"/>
  <c r="U29"/>
  <c r="U28"/>
  <c r="U27"/>
  <c r="U26"/>
  <c r="U25"/>
  <c r="U24"/>
  <c r="U23"/>
  <c r="U22"/>
  <c r="U21"/>
  <c r="U20"/>
  <c r="U19"/>
  <c r="U18"/>
  <c r="U17"/>
  <c r="U16"/>
  <c r="T35"/>
  <c r="T34"/>
  <c r="T33"/>
  <c r="T32"/>
  <c r="T31"/>
  <c r="T30"/>
  <c r="T29"/>
  <c r="T28"/>
  <c r="T27"/>
  <c r="T26"/>
  <c r="T25"/>
  <c r="T24"/>
  <c r="T23"/>
  <c r="T22"/>
  <c r="T21"/>
  <c r="T20"/>
  <c r="T19"/>
  <c r="T18"/>
  <c r="T17"/>
  <c r="T16"/>
  <c r="P35"/>
  <c r="P34"/>
  <c r="P33"/>
  <c r="P32"/>
  <c r="P31"/>
  <c r="P30"/>
  <c r="P29"/>
  <c r="P28"/>
  <c r="P27"/>
  <c r="P26"/>
  <c r="P25"/>
  <c r="P24"/>
  <c r="P23"/>
  <c r="P22"/>
  <c r="P21"/>
  <c r="P20"/>
  <c r="P19"/>
  <c r="P18"/>
  <c r="P17"/>
  <c r="P16"/>
  <c r="P15"/>
  <c r="P14"/>
  <c r="P13"/>
  <c r="O35"/>
  <c r="O34"/>
  <c r="O33"/>
  <c r="O32"/>
  <c r="O31"/>
  <c r="O30"/>
  <c r="O29"/>
  <c r="O28"/>
  <c r="O27"/>
  <c r="O26"/>
  <c r="O25"/>
  <c r="O24"/>
  <c r="O23"/>
  <c r="O22"/>
  <c r="O21"/>
  <c r="O20"/>
  <c r="O19"/>
  <c r="O18"/>
  <c r="O17"/>
  <c r="O16"/>
  <c r="O15"/>
  <c r="O14"/>
  <c r="O13"/>
  <c r="J35"/>
  <c r="J34"/>
  <c r="J33"/>
  <c r="J32"/>
  <c r="J31"/>
  <c r="J30"/>
  <c r="J29"/>
  <c r="J28"/>
  <c r="J27"/>
  <c r="J26"/>
  <c r="J25"/>
  <c r="J24"/>
  <c r="J23"/>
  <c r="J22"/>
  <c r="J21"/>
  <c r="J20"/>
  <c r="J19"/>
  <c r="J18"/>
  <c r="J17"/>
  <c r="J16"/>
  <c r="J15"/>
  <c r="J14"/>
  <c r="J13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D35"/>
  <c r="D34"/>
  <c r="D33"/>
  <c r="D32"/>
  <c r="D31"/>
  <c r="D30"/>
  <c r="D29"/>
  <c r="D28"/>
  <c r="D27"/>
  <c r="D26"/>
  <c r="D25"/>
  <c r="D24"/>
  <c r="D23"/>
  <c r="D22"/>
  <c r="D21"/>
  <c r="D20"/>
  <c r="D19"/>
  <c r="D18"/>
  <c r="D17"/>
  <c r="D16"/>
  <c r="S57" l="1"/>
  <c r="Q57"/>
  <c r="N57"/>
  <c r="M57"/>
  <c r="L57"/>
  <c r="K57"/>
  <c r="I57"/>
  <c r="G57"/>
  <c r="F57"/>
  <c r="E57"/>
  <c r="C57"/>
  <c r="B57"/>
  <c r="H57" s="1"/>
  <c r="S36"/>
  <c r="U36" s="1"/>
  <c r="Q36"/>
  <c r="N36"/>
  <c r="M36"/>
  <c r="P36" s="1"/>
  <c r="L36"/>
  <c r="K36"/>
  <c r="I36"/>
  <c r="G36"/>
  <c r="F36"/>
  <c r="E36"/>
  <c r="C36"/>
  <c r="B36"/>
  <c r="J36" l="1"/>
  <c r="O36"/>
  <c r="O57"/>
  <c r="P57"/>
  <c r="J57"/>
  <c r="D57"/>
  <c r="D36"/>
  <c r="T36"/>
  <c r="T57"/>
  <c r="U57"/>
  <c r="R36"/>
  <c r="H36"/>
  <c r="R57"/>
</calcChain>
</file>

<file path=xl/sharedStrings.xml><?xml version="1.0" encoding="utf-8"?>
<sst xmlns="http://schemas.openxmlformats.org/spreadsheetml/2006/main" count="175" uniqueCount="136">
  <si>
    <t>No Taxable Income</t>
  </si>
  <si>
    <t>TOTAL</t>
  </si>
  <si>
    <t>Deductions</t>
  </si>
  <si>
    <t>[$]</t>
  </si>
  <si>
    <t xml:space="preserve"> 200,001 or more</t>
  </si>
  <si>
    <t>Non-Positive AGI</t>
  </si>
  <si>
    <t>Tax</t>
  </si>
  <si>
    <t xml:space="preserve">Total </t>
  </si>
  <si>
    <t>Rate*</t>
  </si>
  <si>
    <t xml:space="preserve">Computed </t>
  </si>
  <si>
    <t>Credits</t>
  </si>
  <si>
    <t>Additions</t>
  </si>
  <si>
    <t>[%]</t>
  </si>
  <si>
    <t xml:space="preserve"> 1,000,000 or more</t>
  </si>
  <si>
    <t>B.  BY SIZE OF FEDERAL ADJUSTED GROSS INCOME</t>
  </si>
  <si>
    <t xml:space="preserve">       A.  BY SIZE OF NC TAXABLE INCOME</t>
  </si>
  <si>
    <t xml:space="preserve">[includes </t>
  </si>
  <si>
    <t xml:space="preserve">returns </t>
  </si>
  <si>
    <t>[before</t>
  </si>
  <si>
    <t>[after</t>
  </si>
  <si>
    <t>with</t>
  </si>
  <si>
    <t>residency</t>
  </si>
  <si>
    <t>deficit]</t>
  </si>
  <si>
    <t>proration]</t>
  </si>
  <si>
    <t xml:space="preserve">    Taken**</t>
  </si>
  <si>
    <t>Number</t>
  </si>
  <si>
    <t>of</t>
  </si>
  <si>
    <t>Allowance</t>
  </si>
  <si>
    <t>Returns</t>
  </si>
  <si>
    <t xml:space="preserve"> Tax</t>
  </si>
  <si>
    <t xml:space="preserve"> 160,001 - 200,000</t>
  </si>
  <si>
    <t xml:space="preserve"> 120,001 - 160,000</t>
  </si>
  <si>
    <t xml:space="preserve"> 100,001 - 120,000</t>
  </si>
  <si>
    <t xml:space="preserve">   80,001 - 100,000</t>
  </si>
  <si>
    <t xml:space="preserve">   75,001 -   80,000</t>
  </si>
  <si>
    <t xml:space="preserve">   60,001 -   75,000</t>
  </si>
  <si>
    <t xml:space="preserve">   50,001 -   60,000</t>
  </si>
  <si>
    <t xml:space="preserve">   40,001 -   50,000</t>
  </si>
  <si>
    <t xml:space="preserve">   30,001 -   40,000</t>
  </si>
  <si>
    <t xml:space="preserve">   25,001 -   30,000</t>
  </si>
  <si>
    <t xml:space="preserve">   21,251 -   25,000</t>
  </si>
  <si>
    <t xml:space="preserve">   20,001 -   21,250 </t>
  </si>
  <si>
    <t xml:space="preserve">   17,001 -   20,000</t>
  </si>
  <si>
    <t xml:space="preserve">   15,001 -   17,000</t>
  </si>
  <si>
    <t xml:space="preserve">   12,751 -   15,000</t>
  </si>
  <si>
    <t xml:space="preserve">   10,626 -   12,750</t>
  </si>
  <si>
    <t xml:space="preserve">   10,001 -   10,625</t>
  </si>
  <si>
    <t xml:space="preserve">     6,001 -   10,000</t>
  </si>
  <si>
    <t xml:space="preserve"> 500,000 - 999,999</t>
  </si>
  <si>
    <t xml:space="preserve"> 200,000 - 499,999</t>
  </si>
  <si>
    <t xml:space="preserve"> 150,000 - 199,999</t>
  </si>
  <si>
    <t xml:space="preserve"> 100,000 - 149,999</t>
  </si>
  <si>
    <t xml:space="preserve">   90,000 -   99,999</t>
  </si>
  <si>
    <t xml:space="preserve">   80,000 -   89,999</t>
  </si>
  <si>
    <t xml:space="preserve">   70,000 -   79,999</t>
  </si>
  <si>
    <t xml:space="preserve">   60,000 -   69,999</t>
  </si>
  <si>
    <t xml:space="preserve">   50,000 -   59,999</t>
  </si>
  <si>
    <t xml:space="preserve">   40,000 -   49,999</t>
  </si>
  <si>
    <t xml:space="preserve">   30,000 -   39,999</t>
  </si>
  <si>
    <t xml:space="preserve">   25,000 -   29,999</t>
  </si>
  <si>
    <t xml:space="preserve">   20,000 -   24,999</t>
  </si>
  <si>
    <t xml:space="preserve">   15,000 -   19,999</t>
  </si>
  <si>
    <t xml:space="preserve">   10,000 -   14,999</t>
  </si>
  <si>
    <t>Exemp-</t>
  </si>
  <si>
    <t>tions</t>
  </si>
  <si>
    <t>Claimed</t>
  </si>
  <si>
    <t>Amount</t>
  </si>
  <si>
    <t>$          1 -      2,000</t>
  </si>
  <si>
    <t xml:space="preserve">     2,001 -      4,000</t>
  </si>
  <si>
    <t xml:space="preserve">     4,001 -      6,000</t>
  </si>
  <si>
    <t>$          1 -      3,999</t>
  </si>
  <si>
    <t xml:space="preserve">     4,000 -      9,999</t>
  </si>
  <si>
    <t>Deduction</t>
  </si>
  <si>
    <t xml:space="preserve">    Personal Exemption</t>
  </si>
  <si>
    <t xml:space="preserve">            Allowance++:</t>
  </si>
  <si>
    <t>Value</t>
  </si>
  <si>
    <t>Aver-</t>
  </si>
  <si>
    <t>age</t>
  </si>
  <si>
    <t>Liability</t>
  </si>
  <si>
    <t xml:space="preserve">[after </t>
  </si>
  <si>
    <t>application</t>
  </si>
  <si>
    <t>of credits]</t>
  </si>
  <si>
    <t>Filed</t>
  </si>
  <si>
    <t>SD</t>
  </si>
  <si>
    <t>NCTI</t>
  </si>
  <si>
    <t>Pro-</t>
  </si>
  <si>
    <t>ration</t>
  </si>
  <si>
    <t>as</t>
  </si>
  <si>
    <t xml:space="preserve"> % </t>
  </si>
  <si>
    <t xml:space="preserve">      Computed NC Taxable Income</t>
  </si>
  <si>
    <t xml:space="preserve">       [includes returns with deficit]</t>
  </si>
  <si>
    <t xml:space="preserve">   *Effective tax rate for FAGI basis=Net Tax as a % of Federal Adjusted Gross Income </t>
  </si>
  <si>
    <t xml:space="preserve"> **Tax credits taken=value of nonrefundable credits plus the portion of refundable credits (NC-EITC) used to reduce tax liability.    </t>
  </si>
  <si>
    <t xml:space="preserve">                Standard Deduction+:</t>
  </si>
  <si>
    <t>[$6,000]</t>
  </si>
  <si>
    <t xml:space="preserve">     [Additional standard deduction allowance of $600 per taxpayer for the aged or blind.] </t>
  </si>
  <si>
    <t xml:space="preserve">           Modifications</t>
  </si>
  <si>
    <t xml:space="preserve">Federal </t>
  </si>
  <si>
    <t xml:space="preserve">                    to</t>
  </si>
  <si>
    <t>Net</t>
  </si>
  <si>
    <t>AGI</t>
  </si>
  <si>
    <t xml:space="preserve">               Federal</t>
  </si>
  <si>
    <t xml:space="preserve">                       AGI:</t>
  </si>
  <si>
    <t>Effec-</t>
  </si>
  <si>
    <t>Federal</t>
  </si>
  <si>
    <t>turns</t>
  </si>
  <si>
    <t>tive</t>
  </si>
  <si>
    <t>QW]</t>
  </si>
  <si>
    <t>Aggre-</t>
  </si>
  <si>
    <t>gate</t>
  </si>
  <si>
    <t>Income Level</t>
  </si>
  <si>
    <t xml:space="preserve">     Proration (income apportionment) factors applicable to part-year and nonresident individuals can exceed 100% in cases where the portion of income subject to NC income tax exceeds total federal gross income, as adjusted.</t>
  </si>
  <si>
    <t xml:space="preserve">                                                                         MARRIED FILING JOINTLY OR QUALIFYING WIDOW(ER) WITH DEPENDENT CHILD:  STANDARD DEDUCTION</t>
  </si>
  <si>
    <t>[MFJ/</t>
  </si>
  <si>
    <t>QW Re-</t>
  </si>
  <si>
    <t>as a %</t>
  </si>
  <si>
    <t>of All</t>
  </si>
  <si>
    <t>MFJ/</t>
  </si>
  <si>
    <t>a</t>
  </si>
  <si>
    <t>Gross</t>
  </si>
  <si>
    <t xml:space="preserve">Net Tax </t>
  </si>
  <si>
    <t>Returns]</t>
  </si>
  <si>
    <t>Per Return</t>
  </si>
  <si>
    <t>[All MFJ/</t>
  </si>
  <si>
    <t>QW-SD</t>
  </si>
  <si>
    <t>++In calculating NC taxable income, a taxpayer may deduct an exemption amount for each personal exemption allowed under section 151 of the Code for the tax year as follows:</t>
  </si>
  <si>
    <t xml:space="preserve">   *Effective tax rate for NCTI basis=Net Tax as a % of Computed NC Net Taxable Income [after residency proration] for returns with positive taxable income</t>
  </si>
  <si>
    <t>Factor</t>
  </si>
  <si>
    <r>
      <t xml:space="preserve">   +In calculating NC taxable income, a taxpayer may deduct either the allowable NC standard deduction amount based on filing status </t>
    </r>
    <r>
      <rPr>
        <b/>
        <i/>
        <sz val="9"/>
        <rFont val="Times New Roman"/>
        <family val="1"/>
      </rPr>
      <t>or</t>
    </r>
    <r>
      <rPr>
        <b/>
        <sz val="9"/>
        <rFont val="Times New Roman"/>
        <family val="1"/>
      </rPr>
      <t xml:space="preserve"> the itemized deductions amount claimed under the Code.</t>
    </r>
  </si>
  <si>
    <t xml:space="preserve">    MFJ/QW filing status with FAGI&lt;=$100,000: $2,500; MFJ/QW filing status with FAGI&gt;$100,000: $2,000.</t>
  </si>
  <si>
    <t>NCTI Level</t>
  </si>
  <si>
    <t>FAGI Level</t>
  </si>
  <si>
    <t xml:space="preserve">TABLE 4A.   TAX YEAR 2013 INDIVIDUAL INCOME TAX CALCULATION BY INCOME LEVEL BY DEDUCTION TYPE </t>
  </si>
  <si>
    <t xml:space="preserve">     Source: 2013 individual income tax extract.   Statistical summaries are compiled from personal income tax information extracted from tax year 2013 D-400 and D-400TC forms processed within the DOR dynamic integrated</t>
  </si>
  <si>
    <t xml:space="preserve">     tax system during 2014; the extract is a composite database consisting of both audited and unaudited (edited and unedited) data that is subject to and may include inconsistencies resultant of taxpayer and/or processing error.</t>
  </si>
  <si>
    <t xml:space="preserve">     Amounts shown include a total value of $10,471,207 in NC-EITC used as offset to reduce computed tax liability.  Any portion of NC-EITC that exceeds tax liability is refundable to the taxpayer.</t>
  </si>
</sst>
</file>

<file path=xl/styles.xml><?xml version="1.0" encoding="utf-8"?>
<styleSheet xmlns="http://schemas.openxmlformats.org/spreadsheetml/2006/main">
  <numFmts count="3">
    <numFmt numFmtId="41" formatCode="_(* #,##0_);_(* \(#,##0\);_(* &quot;-&quot;_);_(@_)"/>
    <numFmt numFmtId="164" formatCode="0.0%"/>
    <numFmt numFmtId="165" formatCode="_(* #,##0_);_(* \(#,##0\);_(* &quot;-&quot;??_);_(@_)"/>
  </numFmts>
  <fonts count="6">
    <font>
      <sz val="10"/>
      <name val="Arial"/>
    </font>
    <font>
      <b/>
      <sz val="8"/>
      <name val="Times New Roman"/>
      <family val="1"/>
    </font>
    <font>
      <sz val="10"/>
      <name val="Courier"/>
      <family val="3"/>
    </font>
    <font>
      <b/>
      <sz val="9"/>
      <name val="Times New Roman"/>
      <family val="1"/>
    </font>
    <font>
      <sz val="9"/>
      <name val="Arial"/>
      <family val="2"/>
    </font>
    <font>
      <b/>
      <i/>
      <sz val="9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37" fontId="2" fillId="0" borderId="0"/>
  </cellStyleXfs>
  <cellXfs count="113">
    <xf numFmtId="0" fontId="0" fillId="0" borderId="0" xfId="0"/>
    <xf numFmtId="0" fontId="1" fillId="2" borderId="0" xfId="0" applyFont="1" applyFill="1" applyAlignment="1">
      <alignment horizontal="left"/>
    </xf>
    <xf numFmtId="0" fontId="1" fillId="2" borderId="0" xfId="0" applyFont="1" applyFill="1"/>
    <xf numFmtId="0" fontId="1" fillId="2" borderId="0" xfId="0" applyFont="1" applyFill="1" applyBorder="1"/>
    <xf numFmtId="165" fontId="1" fillId="2" borderId="0" xfId="0" applyNumberFormat="1" applyFont="1" applyFill="1" applyBorder="1" applyAlignment="1">
      <alignment horizontal="centerContinuous"/>
    </xf>
    <xf numFmtId="0" fontId="1" fillId="2" borderId="0" xfId="0" applyFont="1" applyFill="1" applyAlignment="1">
      <alignment horizontal="centerContinuous"/>
    </xf>
    <xf numFmtId="0" fontId="1" fillId="2" borderId="1" xfId="0" applyFont="1" applyFill="1" applyBorder="1" applyAlignment="1">
      <alignment horizontal="center"/>
    </xf>
    <xf numFmtId="165" fontId="1" fillId="2" borderId="2" xfId="0" applyNumberFormat="1" applyFont="1" applyFill="1" applyBorder="1" applyAlignment="1">
      <alignment horizontal="center"/>
    </xf>
    <xf numFmtId="0" fontId="1" fillId="2" borderId="3" xfId="0" applyFont="1" applyFill="1" applyBorder="1"/>
    <xf numFmtId="165" fontId="1" fillId="2" borderId="0" xfId="0" applyNumberFormat="1" applyFont="1" applyFill="1" applyAlignment="1">
      <alignment horizontal="centerContinuous"/>
    </xf>
    <xf numFmtId="0" fontId="1" fillId="2" borderId="0" xfId="0" applyFont="1" applyFill="1" applyBorder="1" applyAlignment="1">
      <alignment horizontal="center"/>
    </xf>
    <xf numFmtId="0" fontId="0" fillId="2" borderId="0" xfId="0" applyFill="1"/>
    <xf numFmtId="37" fontId="1" fillId="2" borderId="0" xfId="0" applyNumberFormat="1" applyFont="1" applyFill="1" applyBorder="1"/>
    <xf numFmtId="41" fontId="1" fillId="2" borderId="0" xfId="0" applyNumberFormat="1" applyFont="1" applyFill="1"/>
    <xf numFmtId="165" fontId="1" fillId="2" borderId="5" xfId="0" applyNumberFormat="1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165" fontId="1" fillId="2" borderId="6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165" fontId="1" fillId="2" borderId="1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165" fontId="1" fillId="2" borderId="0" xfId="0" applyNumberFormat="1" applyFont="1" applyFill="1" applyAlignment="1">
      <alignment horizontal="center"/>
    </xf>
    <xf numFmtId="0" fontId="1" fillId="2" borderId="0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1" fillId="2" borderId="8" xfId="0" applyFont="1" applyFill="1" applyBorder="1" applyAlignment="1">
      <alignment horizontal="center"/>
    </xf>
    <xf numFmtId="0" fontId="1" fillId="2" borderId="7" xfId="0" applyFont="1" applyFill="1" applyBorder="1"/>
    <xf numFmtId="37" fontId="1" fillId="2" borderId="0" xfId="1" applyFont="1" applyFill="1" applyBorder="1" applyAlignment="1">
      <alignment horizontal="centerContinuous"/>
    </xf>
    <xf numFmtId="165" fontId="1" fillId="2" borderId="0" xfId="1" applyNumberFormat="1" applyFont="1" applyFill="1" applyBorder="1" applyAlignment="1">
      <alignment horizontal="centerContinuous"/>
    </xf>
    <xf numFmtId="10" fontId="1" fillId="2" borderId="0" xfId="0" applyNumberFormat="1" applyFont="1" applyFill="1"/>
    <xf numFmtId="4" fontId="1" fillId="2" borderId="2" xfId="0" applyNumberFormat="1" applyFont="1" applyFill="1" applyBorder="1"/>
    <xf numFmtId="0" fontId="0" fillId="2" borderId="1" xfId="0" applyFill="1" applyBorder="1"/>
    <xf numFmtId="3" fontId="1" fillId="2" borderId="9" xfId="0" applyNumberFormat="1" applyFont="1" applyFill="1" applyBorder="1"/>
    <xf numFmtId="4" fontId="1" fillId="2" borderId="9" xfId="0" applyNumberFormat="1" applyFont="1" applyFill="1" applyBorder="1"/>
    <xf numFmtId="10" fontId="1" fillId="2" borderId="10" xfId="0" applyNumberFormat="1" applyFont="1" applyFill="1" applyBorder="1"/>
    <xf numFmtId="3" fontId="1" fillId="2" borderId="5" xfId="0" applyNumberFormat="1" applyFont="1" applyFill="1" applyBorder="1" applyAlignment="1">
      <alignment horizontal="right"/>
    </xf>
    <xf numFmtId="10" fontId="1" fillId="2" borderId="10" xfId="0" applyNumberFormat="1" applyFont="1" applyFill="1" applyBorder="1" applyAlignment="1">
      <alignment horizontal="right"/>
    </xf>
    <xf numFmtId="41" fontId="1" fillId="2" borderId="6" xfId="0" applyNumberFormat="1" applyFont="1" applyFill="1" applyBorder="1"/>
    <xf numFmtId="3" fontId="1" fillId="3" borderId="2" xfId="0" applyNumberFormat="1" applyFont="1" applyFill="1" applyBorder="1"/>
    <xf numFmtId="10" fontId="1" fillId="3" borderId="0" xfId="0" applyNumberFormat="1" applyFont="1" applyFill="1"/>
    <xf numFmtId="4" fontId="1" fillId="3" borderId="2" xfId="0" applyNumberFormat="1" applyFont="1" applyFill="1" applyBorder="1"/>
    <xf numFmtId="37" fontId="1" fillId="2" borderId="0" xfId="1" applyFont="1" applyFill="1" applyBorder="1" applyAlignment="1">
      <alignment horizontal="left"/>
    </xf>
    <xf numFmtId="0" fontId="0" fillId="2" borderId="6" xfId="0" applyFill="1" applyBorder="1"/>
    <xf numFmtId="165" fontId="1" fillId="2" borderId="0" xfId="0" applyNumberFormat="1" applyFont="1" applyFill="1" applyAlignment="1">
      <alignment horizontal="left"/>
    </xf>
    <xf numFmtId="0" fontId="1" fillId="4" borderId="11" xfId="0" applyFont="1" applyFill="1" applyBorder="1" applyAlignment="1">
      <alignment horizontal="center"/>
    </xf>
    <xf numFmtId="165" fontId="1" fillId="4" borderId="12" xfId="0" applyNumberFormat="1" applyFont="1" applyFill="1" applyBorder="1" applyAlignment="1">
      <alignment horizontal="center"/>
    </xf>
    <xf numFmtId="0" fontId="1" fillId="4" borderId="12" xfId="0" applyFont="1" applyFill="1" applyBorder="1" applyAlignment="1">
      <alignment horizontal="left"/>
    </xf>
    <xf numFmtId="165" fontId="1" fillId="4" borderId="11" xfId="0" applyNumberFormat="1" applyFont="1" applyFill="1" applyBorder="1" applyAlignment="1">
      <alignment horizontal="center"/>
    </xf>
    <xf numFmtId="0" fontId="0" fillId="4" borderId="11" xfId="0" applyFill="1" applyBorder="1"/>
    <xf numFmtId="0" fontId="1" fillId="4" borderId="11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centerContinuous"/>
    </xf>
    <xf numFmtId="165" fontId="1" fillId="4" borderId="11" xfId="0" applyNumberFormat="1" applyFont="1" applyFill="1" applyBorder="1" applyAlignment="1">
      <alignment horizontal="centerContinuous"/>
    </xf>
    <xf numFmtId="37" fontId="1" fillId="4" borderId="11" xfId="0" applyNumberFormat="1" applyFont="1" applyFill="1" applyBorder="1"/>
    <xf numFmtId="3" fontId="1" fillId="2" borderId="2" xfId="0" applyNumberFormat="1" applyFont="1" applyFill="1" applyBorder="1" applyAlignment="1">
      <alignment horizontal="right"/>
    </xf>
    <xf numFmtId="0" fontId="1" fillId="2" borderId="6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left"/>
    </xf>
    <xf numFmtId="0" fontId="1" fillId="2" borderId="14" xfId="0" applyFont="1" applyFill="1" applyBorder="1" applyAlignment="1">
      <alignment horizontal="center"/>
    </xf>
    <xf numFmtId="3" fontId="0" fillId="2" borderId="0" xfId="0" applyNumberFormat="1" applyFill="1"/>
    <xf numFmtId="0" fontId="1" fillId="2" borderId="12" xfId="0" applyFont="1" applyFill="1" applyBorder="1" applyAlignment="1">
      <alignment horizontal="left"/>
    </xf>
    <xf numFmtId="0" fontId="1" fillId="2" borderId="15" xfId="0" applyFont="1" applyFill="1" applyBorder="1" applyAlignment="1">
      <alignment horizontal="center"/>
    </xf>
    <xf numFmtId="41" fontId="1" fillId="2" borderId="5" xfId="0" applyNumberFormat="1" applyFont="1" applyFill="1" applyBorder="1"/>
    <xf numFmtId="3" fontId="1" fillId="2" borderId="2" xfId="0" applyNumberFormat="1" applyFont="1" applyFill="1" applyBorder="1"/>
    <xf numFmtId="3" fontId="1" fillId="2" borderId="0" xfId="0" applyNumberFormat="1" applyFont="1" applyFill="1"/>
    <xf numFmtId="37" fontId="1" fillId="3" borderId="2" xfId="0" applyNumberFormat="1" applyFont="1" applyFill="1" applyBorder="1"/>
    <xf numFmtId="4" fontId="1" fillId="3" borderId="5" xfId="0" applyNumberFormat="1" applyFont="1" applyFill="1" applyBorder="1"/>
    <xf numFmtId="4" fontId="1" fillId="3" borderId="9" xfId="0" applyNumberFormat="1" applyFont="1" applyFill="1" applyBorder="1"/>
    <xf numFmtId="0" fontId="1" fillId="2" borderId="0" xfId="0" applyFont="1" applyFill="1" applyBorder="1" applyAlignment="1">
      <alignment horizontal="left"/>
    </xf>
    <xf numFmtId="0" fontId="1" fillId="2" borderId="16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center" wrapText="1"/>
    </xf>
    <xf numFmtId="0" fontId="1" fillId="2" borderId="12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 wrapText="1"/>
    </xf>
    <xf numFmtId="164" fontId="1" fillId="2" borderId="5" xfId="0" applyNumberFormat="1" applyFont="1" applyFill="1" applyBorder="1" applyAlignment="1">
      <alignment horizontal="right"/>
    </xf>
    <xf numFmtId="164" fontId="1" fillId="2" borderId="2" xfId="0" applyNumberFormat="1" applyFont="1" applyFill="1" applyBorder="1" applyAlignment="1">
      <alignment horizontal="right"/>
    </xf>
    <xf numFmtId="164" fontId="1" fillId="2" borderId="9" xfId="0" applyNumberFormat="1" applyFont="1" applyFill="1" applyBorder="1" applyAlignment="1">
      <alignment horizontal="right"/>
    </xf>
    <xf numFmtId="0" fontId="1" fillId="2" borderId="1" xfId="0" applyFont="1" applyFill="1" applyBorder="1" applyAlignment="1">
      <alignment horizontal="left"/>
    </xf>
    <xf numFmtId="164" fontId="1" fillId="2" borderId="0" xfId="0" applyNumberFormat="1" applyFont="1" applyFill="1" applyBorder="1" applyAlignment="1">
      <alignment horizontal="right"/>
    </xf>
    <xf numFmtId="0" fontId="1" fillId="2" borderId="3" xfId="0" applyFont="1" applyFill="1" applyBorder="1" applyAlignment="1">
      <alignment horizontal="center"/>
    </xf>
    <xf numFmtId="164" fontId="1" fillId="3" borderId="2" xfId="0" applyNumberFormat="1" applyFont="1" applyFill="1" applyBorder="1"/>
    <xf numFmtId="164" fontId="1" fillId="2" borderId="1" xfId="0" applyNumberFormat="1" applyFont="1" applyFill="1" applyBorder="1" applyAlignment="1">
      <alignment horizontal="right"/>
    </xf>
    <xf numFmtId="164" fontId="1" fillId="2" borderId="17" xfId="0" applyNumberFormat="1" applyFont="1" applyFill="1" applyBorder="1" applyAlignment="1">
      <alignment horizontal="right"/>
    </xf>
    <xf numFmtId="164" fontId="1" fillId="2" borderId="10" xfId="0" applyNumberFormat="1" applyFont="1" applyFill="1" applyBorder="1" applyAlignment="1">
      <alignment horizontal="right"/>
    </xf>
    <xf numFmtId="164" fontId="1" fillId="3" borderId="9" xfId="0" applyNumberFormat="1" applyFont="1" applyFill="1" applyBorder="1"/>
    <xf numFmtId="3" fontId="1" fillId="2" borderId="9" xfId="0" applyNumberFormat="1" applyFont="1" applyFill="1" applyBorder="1" applyAlignment="1">
      <alignment horizontal="right"/>
    </xf>
    <xf numFmtId="3" fontId="1" fillId="3" borderId="9" xfId="0" applyNumberFormat="1" applyFont="1" applyFill="1" applyBorder="1"/>
    <xf numFmtId="0" fontId="1" fillId="2" borderId="12" xfId="0" applyFont="1" applyFill="1" applyBorder="1"/>
    <xf numFmtId="0" fontId="1" fillId="2" borderId="18" xfId="0" applyFont="1" applyFill="1" applyBorder="1" applyAlignment="1">
      <alignment horizontal="center"/>
    </xf>
    <xf numFmtId="0" fontId="1" fillId="2" borderId="19" xfId="0" applyFont="1" applyFill="1" applyBorder="1" applyAlignment="1">
      <alignment horizontal="center"/>
    </xf>
    <xf numFmtId="0" fontId="1" fillId="2" borderId="20" xfId="0" applyFont="1" applyFill="1" applyBorder="1" applyAlignment="1">
      <alignment horizontal="center"/>
    </xf>
    <xf numFmtId="3" fontId="1" fillId="2" borderId="4" xfId="0" applyNumberFormat="1" applyFont="1" applyFill="1" applyBorder="1" applyAlignment="1">
      <alignment horizontal="right"/>
    </xf>
    <xf numFmtId="3" fontId="1" fillId="2" borderId="16" xfId="0" applyNumberFormat="1" applyFont="1" applyFill="1" applyBorder="1"/>
    <xf numFmtId="3" fontId="1" fillId="2" borderId="21" xfId="0" applyNumberFormat="1" applyFont="1" applyFill="1" applyBorder="1"/>
    <xf numFmtId="0" fontId="0" fillId="4" borderId="7" xfId="0" applyFill="1" applyBorder="1"/>
    <xf numFmtId="3" fontId="1" fillId="2" borderId="18" xfId="0" applyNumberFormat="1" applyFont="1" applyFill="1" applyBorder="1" applyAlignment="1">
      <alignment horizontal="right"/>
    </xf>
    <xf numFmtId="3" fontId="1" fillId="2" borderId="19" xfId="0" applyNumberFormat="1" applyFont="1" applyFill="1" applyBorder="1"/>
    <xf numFmtId="37" fontId="1" fillId="3" borderId="16" xfId="0" applyNumberFormat="1" applyFont="1" applyFill="1" applyBorder="1"/>
    <xf numFmtId="3" fontId="1" fillId="3" borderId="16" xfId="0" applyNumberFormat="1" applyFont="1" applyFill="1" applyBorder="1"/>
    <xf numFmtId="3" fontId="1" fillId="3" borderId="18" xfId="0" applyNumberFormat="1" applyFont="1" applyFill="1" applyBorder="1"/>
    <xf numFmtId="3" fontId="1" fillId="3" borderId="19" xfId="0" applyNumberFormat="1" applyFont="1" applyFill="1" applyBorder="1"/>
    <xf numFmtId="3" fontId="1" fillId="2" borderId="22" xfId="0" applyNumberFormat="1" applyFont="1" applyFill="1" applyBorder="1"/>
    <xf numFmtId="37" fontId="1" fillId="3" borderId="5" xfId="0" applyNumberFormat="1" applyFont="1" applyFill="1" applyBorder="1"/>
    <xf numFmtId="0" fontId="1" fillId="2" borderId="14" xfId="0" applyFont="1" applyFill="1" applyBorder="1" applyAlignment="1">
      <alignment horizontal="center" wrapText="1"/>
    </xf>
    <xf numFmtId="0" fontId="1" fillId="2" borderId="0" xfId="0" applyFont="1" applyFill="1" applyBorder="1" applyAlignment="1"/>
    <xf numFmtId="0" fontId="1" fillId="2" borderId="2" xfId="0" applyFont="1" applyFill="1" applyBorder="1" applyAlignment="1">
      <alignment horizontal="right"/>
    </xf>
    <xf numFmtId="0" fontId="1" fillId="2" borderId="7" xfId="0" applyFont="1" applyFill="1" applyBorder="1" applyAlignment="1">
      <alignment horizontal="center"/>
    </xf>
    <xf numFmtId="165" fontId="1" fillId="2" borderId="15" xfId="0" applyNumberFormat="1" applyFont="1" applyFill="1" applyBorder="1" applyAlignment="1">
      <alignment horizontal="center"/>
    </xf>
    <xf numFmtId="0" fontId="3" fillId="2" borderId="0" xfId="0" applyFont="1" applyFill="1" applyBorder="1"/>
    <xf numFmtId="3" fontId="3" fillId="2" borderId="0" xfId="0" applyNumberFormat="1" applyFont="1" applyFill="1" applyBorder="1"/>
    <xf numFmtId="4" fontId="3" fillId="3" borderId="0" xfId="0" applyNumberFormat="1" applyFont="1" applyFill="1" applyBorder="1"/>
    <xf numFmtId="10" fontId="3" fillId="2" borderId="0" xfId="0" applyNumberFormat="1" applyFont="1" applyFill="1" applyBorder="1" applyAlignment="1">
      <alignment horizontal="right"/>
    </xf>
    <xf numFmtId="37" fontId="3" fillId="2" borderId="0" xfId="0" applyNumberFormat="1" applyFont="1" applyFill="1" applyBorder="1"/>
    <xf numFmtId="0" fontId="4" fillId="2" borderId="0" xfId="0" applyFont="1" applyFill="1"/>
    <xf numFmtId="0" fontId="3" fillId="2" borderId="0" xfId="0" applyFont="1" applyFill="1"/>
    <xf numFmtId="0" fontId="3" fillId="2" borderId="0" xfId="0" quotePrefix="1" applyFont="1" applyFill="1"/>
  </cellXfs>
  <cellStyles count="2">
    <cellStyle name="Normal" xfId="0" builtinId="0"/>
    <cellStyle name="Normal_00fsdet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69"/>
  <sheetViews>
    <sheetView tabSelected="1" zoomScaleNormal="100" workbookViewId="0">
      <selection activeCell="A69" sqref="A69:T69"/>
    </sheetView>
  </sheetViews>
  <sheetFormatPr defaultRowHeight="10.5" customHeight="1"/>
  <cols>
    <col min="1" max="1" width="12.5703125" style="11" customWidth="1"/>
    <col min="2" max="2" width="6.42578125" style="11" customWidth="1"/>
    <col min="3" max="3" width="10.5703125" style="11" customWidth="1"/>
    <col min="4" max="4" width="7.5703125" style="11" customWidth="1"/>
    <col min="5" max="5" width="9.28515625" style="11" customWidth="1"/>
    <col min="6" max="6" width="10.140625" style="11" customWidth="1"/>
    <col min="7" max="7" width="6.42578125" style="11" customWidth="1"/>
    <col min="8" max="8" width="5.42578125" style="11" customWidth="1"/>
    <col min="9" max="9" width="9.7109375" style="11" customWidth="1"/>
    <col min="10" max="10" width="5.28515625" style="11" customWidth="1"/>
    <col min="11" max="11" width="6.42578125" style="11" customWidth="1"/>
    <col min="12" max="12" width="9.7109375" style="11" customWidth="1"/>
    <col min="13" max="14" width="10.7109375" style="11" customWidth="1"/>
    <col min="15" max="15" width="6.5703125" style="11" customWidth="1"/>
    <col min="16" max="16" width="6" style="11" customWidth="1"/>
    <col min="17" max="17" width="10" style="11" customWidth="1"/>
    <col min="18" max="18" width="7.85546875" style="11" customWidth="1"/>
    <col min="19" max="19" width="9.7109375" style="11" customWidth="1"/>
    <col min="20" max="20" width="7" style="11" customWidth="1"/>
    <col min="21" max="21" width="5.85546875" style="11" customWidth="1"/>
    <col min="22" max="16384" width="9.140625" style="11"/>
  </cols>
  <sheetData>
    <row r="1" spans="1:21" ht="10.5" customHeight="1">
      <c r="A1" s="39" t="s">
        <v>132</v>
      </c>
      <c r="B1" s="25"/>
      <c r="C1" s="25"/>
      <c r="D1" s="25"/>
      <c r="E1" s="25"/>
      <c r="F1" s="26"/>
      <c r="G1" s="26"/>
      <c r="H1" s="26"/>
      <c r="I1" s="25"/>
      <c r="J1" s="25"/>
      <c r="K1" s="25"/>
      <c r="L1" s="25"/>
      <c r="M1" s="26"/>
      <c r="N1" s="26"/>
      <c r="O1" s="26"/>
      <c r="P1" s="26"/>
      <c r="Q1" s="26"/>
      <c r="R1" s="26"/>
      <c r="S1" s="3"/>
      <c r="T1" s="3"/>
      <c r="U1" s="3"/>
    </row>
    <row r="2" spans="1:21" ht="10.5" customHeight="1">
      <c r="A2" s="39"/>
      <c r="B2" s="25"/>
      <c r="C2" s="25"/>
      <c r="D2" s="25"/>
      <c r="E2" s="25"/>
      <c r="F2" s="26"/>
      <c r="G2" s="26"/>
      <c r="H2" s="26"/>
      <c r="I2" s="25"/>
      <c r="J2" s="25"/>
      <c r="K2" s="25"/>
      <c r="L2" s="25"/>
      <c r="M2" s="26"/>
      <c r="N2" s="26"/>
      <c r="O2" s="26"/>
      <c r="P2" s="26"/>
      <c r="Q2" s="26"/>
      <c r="R2" s="26"/>
      <c r="S2" s="3"/>
      <c r="T2" s="3"/>
      <c r="U2" s="3"/>
    </row>
    <row r="3" spans="1:21" ht="11.25" customHeight="1" thickBot="1">
      <c r="C3" s="41" t="s">
        <v>112</v>
      </c>
      <c r="F3" s="9"/>
      <c r="G3" s="9"/>
      <c r="H3" s="9"/>
      <c r="I3" s="1"/>
      <c r="J3" s="5"/>
      <c r="K3" s="5"/>
      <c r="L3" s="1"/>
      <c r="M3" s="41"/>
      <c r="N3" s="41"/>
      <c r="O3" s="41"/>
      <c r="P3" s="41"/>
      <c r="Q3" s="9"/>
      <c r="R3" s="4"/>
      <c r="S3" s="2"/>
      <c r="T3" s="2"/>
      <c r="U3" s="2"/>
    </row>
    <row r="4" spans="1:21" ht="10.5" customHeight="1">
      <c r="A4" s="84"/>
      <c r="B4" s="85" t="s">
        <v>108</v>
      </c>
      <c r="C4" s="53"/>
      <c r="D4" s="69"/>
      <c r="E4" s="52" t="s">
        <v>96</v>
      </c>
      <c r="F4" s="53"/>
      <c r="G4" s="57" t="s">
        <v>93</v>
      </c>
      <c r="H4" s="57"/>
      <c r="I4" s="57"/>
      <c r="J4" s="57"/>
      <c r="K4" s="52" t="s">
        <v>73</v>
      </c>
      <c r="L4" s="53"/>
      <c r="M4" s="52" t="s">
        <v>89</v>
      </c>
      <c r="N4" s="69"/>
      <c r="O4" s="53"/>
      <c r="P4" s="15" t="s">
        <v>84</v>
      </c>
      <c r="Q4" s="14"/>
      <c r="R4" s="14"/>
      <c r="S4" s="16"/>
      <c r="T4" s="15" t="s">
        <v>76</v>
      </c>
      <c r="U4" s="40"/>
    </row>
    <row r="5" spans="1:21" ht="10.5" customHeight="1">
      <c r="A5" s="2"/>
      <c r="B5" s="86" t="s">
        <v>109</v>
      </c>
      <c r="C5" s="66" t="s">
        <v>97</v>
      </c>
      <c r="D5" s="6"/>
      <c r="E5" s="74" t="s">
        <v>98</v>
      </c>
      <c r="F5" s="66"/>
      <c r="G5" s="55"/>
      <c r="H5" s="58" t="s">
        <v>115</v>
      </c>
      <c r="I5" s="67"/>
      <c r="J5" s="58"/>
      <c r="K5" s="65" t="s">
        <v>74</v>
      </c>
      <c r="L5" s="66"/>
      <c r="M5" s="54" t="s">
        <v>90</v>
      </c>
      <c r="N5" s="76"/>
      <c r="O5" s="66"/>
      <c r="P5" s="66" t="s">
        <v>87</v>
      </c>
      <c r="Q5" s="7"/>
      <c r="R5" s="7"/>
      <c r="S5" s="18" t="s">
        <v>99</v>
      </c>
      <c r="T5" s="17" t="s">
        <v>77</v>
      </c>
      <c r="U5" s="29"/>
    </row>
    <row r="6" spans="1:21" ht="10.5" customHeight="1">
      <c r="A6" s="2"/>
      <c r="B6" s="86" t="s">
        <v>25</v>
      </c>
      <c r="C6" s="66" t="s">
        <v>100</v>
      </c>
      <c r="D6" s="6" t="s">
        <v>76</v>
      </c>
      <c r="E6" s="74" t="s">
        <v>101</v>
      </c>
      <c r="F6" s="66"/>
      <c r="G6" s="74"/>
      <c r="H6" s="17" t="s">
        <v>116</v>
      </c>
      <c r="I6" s="6"/>
      <c r="J6" s="17"/>
      <c r="K6" s="58"/>
      <c r="L6" s="70"/>
      <c r="M6" s="58"/>
      <c r="N6" s="58"/>
      <c r="O6" s="104" t="s">
        <v>103</v>
      </c>
      <c r="P6" s="66" t="s">
        <v>118</v>
      </c>
      <c r="Q6" s="7"/>
      <c r="R6" s="19"/>
      <c r="S6" s="18" t="s">
        <v>6</v>
      </c>
      <c r="T6" s="17" t="s">
        <v>120</v>
      </c>
      <c r="U6" s="6"/>
    </row>
    <row r="7" spans="1:21" ht="10.5" customHeight="1">
      <c r="A7" s="2"/>
      <c r="B7" s="86" t="s">
        <v>26</v>
      </c>
      <c r="C7" s="66" t="s">
        <v>16</v>
      </c>
      <c r="D7" s="6" t="s">
        <v>77</v>
      </c>
      <c r="E7" s="6" t="s">
        <v>102</v>
      </c>
      <c r="F7" s="66"/>
      <c r="G7" s="17"/>
      <c r="H7" s="6" t="s">
        <v>117</v>
      </c>
      <c r="I7" s="68"/>
      <c r="J7" s="17" t="s">
        <v>76</v>
      </c>
      <c r="K7" s="6" t="s">
        <v>25</v>
      </c>
      <c r="L7" s="17"/>
      <c r="M7" s="7"/>
      <c r="N7" s="7"/>
      <c r="O7" s="6" t="s">
        <v>106</v>
      </c>
      <c r="P7" s="17" t="s">
        <v>88</v>
      </c>
      <c r="Q7" s="7" t="s">
        <v>9</v>
      </c>
      <c r="R7" s="7"/>
      <c r="S7" s="18" t="s">
        <v>78</v>
      </c>
      <c r="T7" s="17" t="s">
        <v>122</v>
      </c>
      <c r="U7" s="19" t="s">
        <v>103</v>
      </c>
    </row>
    <row r="8" spans="1:21" ht="10.5" customHeight="1">
      <c r="A8" s="2"/>
      <c r="B8" s="86" t="s">
        <v>28</v>
      </c>
      <c r="C8" s="66" t="s">
        <v>17</v>
      </c>
      <c r="D8" s="6" t="s">
        <v>104</v>
      </c>
      <c r="E8" s="100"/>
      <c r="F8" s="70"/>
      <c r="G8" s="6" t="s">
        <v>25</v>
      </c>
      <c r="H8" s="17" t="s">
        <v>114</v>
      </c>
      <c r="I8" s="6" t="s">
        <v>72</v>
      </c>
      <c r="J8" s="17" t="s">
        <v>77</v>
      </c>
      <c r="K8" s="6" t="s">
        <v>26</v>
      </c>
      <c r="L8" s="22"/>
      <c r="M8" s="6" t="s">
        <v>18</v>
      </c>
      <c r="N8" s="6" t="s">
        <v>19</v>
      </c>
      <c r="O8" s="7" t="s">
        <v>85</v>
      </c>
      <c r="P8" s="7" t="s">
        <v>26</v>
      </c>
      <c r="Q8" s="7" t="s">
        <v>119</v>
      </c>
      <c r="R8" s="19" t="s">
        <v>7</v>
      </c>
      <c r="S8" s="18" t="s">
        <v>79</v>
      </c>
      <c r="T8" s="17" t="s">
        <v>123</v>
      </c>
      <c r="U8" s="19" t="s">
        <v>106</v>
      </c>
    </row>
    <row r="9" spans="1:21" ht="10.5" customHeight="1">
      <c r="A9" s="101"/>
      <c r="B9" s="86" t="s">
        <v>82</v>
      </c>
      <c r="C9" s="66" t="s">
        <v>20</v>
      </c>
      <c r="D9" s="10" t="s">
        <v>100</v>
      </c>
      <c r="E9" s="6"/>
      <c r="F9" s="102"/>
      <c r="G9" s="21" t="s">
        <v>26</v>
      </c>
      <c r="H9" s="22" t="s">
        <v>105</v>
      </c>
      <c r="I9" s="68" t="s">
        <v>66</v>
      </c>
      <c r="J9" s="17" t="s">
        <v>83</v>
      </c>
      <c r="K9" s="6" t="s">
        <v>63</v>
      </c>
      <c r="L9" s="17" t="s">
        <v>27</v>
      </c>
      <c r="M9" s="20" t="s">
        <v>21</v>
      </c>
      <c r="N9" s="7" t="s">
        <v>21</v>
      </c>
      <c r="O9" s="6" t="s">
        <v>86</v>
      </c>
      <c r="P9" s="7" t="s">
        <v>104</v>
      </c>
      <c r="Q9" s="7" t="s">
        <v>29</v>
      </c>
      <c r="R9" s="7" t="s">
        <v>10</v>
      </c>
      <c r="S9" s="18" t="s">
        <v>80</v>
      </c>
      <c r="T9" s="17" t="s">
        <v>124</v>
      </c>
      <c r="U9" s="19" t="s">
        <v>6</v>
      </c>
    </row>
    <row r="10" spans="1:21" ht="10.5" customHeight="1">
      <c r="A10" s="101"/>
      <c r="B10" s="86" t="s">
        <v>113</v>
      </c>
      <c r="C10" s="66" t="s">
        <v>22</v>
      </c>
      <c r="D10" s="10" t="s">
        <v>75</v>
      </c>
      <c r="E10" s="68" t="s">
        <v>11</v>
      </c>
      <c r="F10" s="22" t="s">
        <v>2</v>
      </c>
      <c r="G10" s="10" t="s">
        <v>28</v>
      </c>
      <c r="H10" s="22" t="s">
        <v>82</v>
      </c>
      <c r="I10" s="68" t="s">
        <v>94</v>
      </c>
      <c r="J10" s="17" t="s">
        <v>75</v>
      </c>
      <c r="K10" s="68" t="s">
        <v>64</v>
      </c>
      <c r="L10" s="22" t="s">
        <v>66</v>
      </c>
      <c r="M10" s="6" t="s">
        <v>23</v>
      </c>
      <c r="N10" s="6" t="s">
        <v>23</v>
      </c>
      <c r="O10" s="6" t="s">
        <v>127</v>
      </c>
      <c r="P10" s="6" t="s">
        <v>100</v>
      </c>
      <c r="Q10" s="7" t="s">
        <v>78</v>
      </c>
      <c r="R10" s="7" t="s">
        <v>24</v>
      </c>
      <c r="S10" s="18" t="s">
        <v>81</v>
      </c>
      <c r="T10" s="17" t="s">
        <v>121</v>
      </c>
      <c r="U10" s="19" t="s">
        <v>8</v>
      </c>
    </row>
    <row r="11" spans="1:21" ht="10.5" customHeight="1" thickBot="1">
      <c r="A11" s="103" t="s">
        <v>110</v>
      </c>
      <c r="B11" s="87" t="s">
        <v>107</v>
      </c>
      <c r="C11" s="66" t="s">
        <v>3</v>
      </c>
      <c r="D11" s="10" t="s">
        <v>3</v>
      </c>
      <c r="E11" s="6" t="s">
        <v>3</v>
      </c>
      <c r="F11" s="17" t="s">
        <v>3</v>
      </c>
      <c r="G11" s="23" t="s">
        <v>82</v>
      </c>
      <c r="H11" s="18" t="s">
        <v>12</v>
      </c>
      <c r="I11" s="6" t="s">
        <v>3</v>
      </c>
      <c r="J11" s="17" t="s">
        <v>3</v>
      </c>
      <c r="K11" s="6" t="s">
        <v>65</v>
      </c>
      <c r="L11" s="17" t="s">
        <v>3</v>
      </c>
      <c r="M11" s="6" t="s">
        <v>3</v>
      </c>
      <c r="N11" s="7" t="s">
        <v>3</v>
      </c>
      <c r="O11" s="18" t="s">
        <v>12</v>
      </c>
      <c r="P11" s="18" t="s">
        <v>12</v>
      </c>
      <c r="Q11" s="7" t="s">
        <v>3</v>
      </c>
      <c r="R11" s="7" t="s">
        <v>3</v>
      </c>
      <c r="S11" s="18" t="s">
        <v>3</v>
      </c>
      <c r="T11" s="18" t="s">
        <v>3</v>
      </c>
      <c r="U11" s="18" t="s">
        <v>12</v>
      </c>
    </row>
    <row r="12" spans="1:21" ht="11.25" customHeight="1" thickBot="1">
      <c r="A12" s="42" t="s">
        <v>130</v>
      </c>
      <c r="B12" s="48"/>
      <c r="C12" s="48"/>
      <c r="D12" s="48"/>
      <c r="E12" s="42"/>
      <c r="F12" s="43"/>
      <c r="G12" s="43"/>
      <c r="H12" s="43"/>
      <c r="I12" s="44" t="s">
        <v>15</v>
      </c>
      <c r="J12" s="44"/>
      <c r="K12" s="44"/>
      <c r="L12" s="43"/>
      <c r="M12" s="45"/>
      <c r="N12" s="46"/>
      <c r="O12" s="46"/>
      <c r="P12" s="46"/>
      <c r="Q12" s="46"/>
      <c r="R12" s="45"/>
      <c r="S12" s="45"/>
      <c r="T12" s="43"/>
      <c r="U12" s="45"/>
    </row>
    <row r="13" spans="1:21" ht="10.5" customHeight="1">
      <c r="A13" s="2" t="s">
        <v>0</v>
      </c>
      <c r="B13" s="92">
        <v>293666</v>
      </c>
      <c r="C13" s="88">
        <v>3263000536.0100002</v>
      </c>
      <c r="D13" s="33">
        <f>C13/G13</f>
        <v>20783.045776259052</v>
      </c>
      <c r="E13" s="33">
        <v>446504548</v>
      </c>
      <c r="F13" s="33">
        <v>2485377471.3299999</v>
      </c>
      <c r="G13" s="33">
        <v>157003</v>
      </c>
      <c r="H13" s="71">
        <f>G13/B13</f>
        <v>0.53463117963945439</v>
      </c>
      <c r="I13" s="33">
        <v>1007667154</v>
      </c>
      <c r="J13" s="33">
        <f t="shared" ref="J13:J36" si="0">I13/G13</f>
        <v>6418.1394877804887</v>
      </c>
      <c r="K13" s="33">
        <v>448469</v>
      </c>
      <c r="L13" s="33">
        <v>1105225766</v>
      </c>
      <c r="M13" s="62">
        <v>-888765307.32000005</v>
      </c>
      <c r="N13" s="99">
        <v>-1619008567</v>
      </c>
      <c r="O13" s="78">
        <f t="shared" ref="O13:O36" si="1">N13/M13</f>
        <v>1.8216378988531736</v>
      </c>
      <c r="P13" s="71">
        <f t="shared" ref="P13:P36" si="2">M13/C13</f>
        <v>-0.27237669669732356</v>
      </c>
      <c r="Q13" s="13">
        <v>0</v>
      </c>
      <c r="R13" s="59">
        <v>0</v>
      </c>
      <c r="S13" s="59">
        <v>0</v>
      </c>
      <c r="T13" s="35">
        <v>0</v>
      </c>
      <c r="U13" s="35">
        <v>0</v>
      </c>
    </row>
    <row r="14" spans="1:21" ht="10.5" customHeight="1">
      <c r="A14" s="2" t="s">
        <v>67</v>
      </c>
      <c r="B14" s="93">
        <v>50223</v>
      </c>
      <c r="C14" s="89">
        <v>1009231998</v>
      </c>
      <c r="D14" s="51">
        <f>C14/G14</f>
        <v>35600.268016508518</v>
      </c>
      <c r="E14" s="51">
        <v>14106569</v>
      </c>
      <c r="F14" s="51">
        <v>198963937</v>
      </c>
      <c r="G14" s="51">
        <v>28349</v>
      </c>
      <c r="H14" s="72">
        <f>G14/B14</f>
        <v>0.56446249726221054</v>
      </c>
      <c r="I14" s="51">
        <v>179920046</v>
      </c>
      <c r="J14" s="51">
        <f t="shared" si="0"/>
        <v>6346.609968605595</v>
      </c>
      <c r="K14" s="51">
        <v>83592</v>
      </c>
      <c r="L14" s="51">
        <v>207430484</v>
      </c>
      <c r="M14" s="51">
        <v>437024100</v>
      </c>
      <c r="N14" s="51">
        <v>27230647</v>
      </c>
      <c r="O14" s="75">
        <f t="shared" si="1"/>
        <v>6.2309257086737319E-2</v>
      </c>
      <c r="P14" s="72">
        <f t="shared" si="2"/>
        <v>0.43302640113081314</v>
      </c>
      <c r="Q14" s="61">
        <v>1634908</v>
      </c>
      <c r="R14" s="60">
        <v>866702</v>
      </c>
      <c r="S14" s="60">
        <v>768206</v>
      </c>
      <c r="T14" s="28">
        <f>S14/G14</f>
        <v>27.098169247592509</v>
      </c>
      <c r="U14" s="27">
        <f>S14/N14</f>
        <v>2.8211081433357054E-2</v>
      </c>
    </row>
    <row r="15" spans="1:21" ht="10.5" customHeight="1">
      <c r="A15" s="2" t="s">
        <v>68</v>
      </c>
      <c r="B15" s="93">
        <v>40453</v>
      </c>
      <c r="C15" s="89">
        <v>827823060</v>
      </c>
      <c r="D15" s="51">
        <f>C15/G15</f>
        <v>33320.844469489617</v>
      </c>
      <c r="E15" s="51">
        <v>6288299</v>
      </c>
      <c r="F15" s="51">
        <v>172040551</v>
      </c>
      <c r="G15" s="51">
        <v>24844</v>
      </c>
      <c r="H15" s="72">
        <f>G15/B15</f>
        <v>0.61414481002645049</v>
      </c>
      <c r="I15" s="51">
        <v>157806620</v>
      </c>
      <c r="J15" s="51">
        <f t="shared" si="0"/>
        <v>6351.9006601191431</v>
      </c>
      <c r="K15" s="51">
        <v>73509</v>
      </c>
      <c r="L15" s="51">
        <v>182624423</v>
      </c>
      <c r="M15" s="51">
        <v>321639765</v>
      </c>
      <c r="N15" s="51">
        <v>74151295</v>
      </c>
      <c r="O15" s="75">
        <f t="shared" si="1"/>
        <v>0.23054144129224818</v>
      </c>
      <c r="P15" s="72">
        <f t="shared" si="2"/>
        <v>0.38853685109955743</v>
      </c>
      <c r="Q15" s="61">
        <v>4456268</v>
      </c>
      <c r="R15" s="60">
        <v>2204652</v>
      </c>
      <c r="S15" s="60">
        <v>2251616</v>
      </c>
      <c r="T15" s="28">
        <f>S15/G15</f>
        <v>90.630172274995971</v>
      </c>
      <c r="U15" s="27">
        <f>S15/N15</f>
        <v>3.0365160851202937E-2</v>
      </c>
    </row>
    <row r="16" spans="1:21" ht="10.5" customHeight="1">
      <c r="A16" s="2" t="s">
        <v>69</v>
      </c>
      <c r="B16" s="93">
        <v>37350</v>
      </c>
      <c r="C16" s="89">
        <v>811167164</v>
      </c>
      <c r="D16" s="51">
        <f t="shared" ref="D16:D35" si="3">C16/G16</f>
        <v>34072.632587054228</v>
      </c>
      <c r="E16" s="51">
        <v>5136826</v>
      </c>
      <c r="F16" s="51">
        <v>166265088.56999999</v>
      </c>
      <c r="G16" s="51">
        <v>23807</v>
      </c>
      <c r="H16" s="72">
        <f>G16/B16</f>
        <v>0.63740294511378848</v>
      </c>
      <c r="I16" s="51">
        <v>150678090</v>
      </c>
      <c r="J16" s="51">
        <f t="shared" si="0"/>
        <v>6329.1506699710171</v>
      </c>
      <c r="K16" s="51">
        <v>71290</v>
      </c>
      <c r="L16" s="51">
        <v>177294139</v>
      </c>
      <c r="M16" s="51">
        <v>322066672.43000001</v>
      </c>
      <c r="N16" s="51">
        <v>118935742</v>
      </c>
      <c r="O16" s="75">
        <f t="shared" si="1"/>
        <v>0.36928919438520991</v>
      </c>
      <c r="P16" s="72">
        <f t="shared" si="2"/>
        <v>0.39704106221686264</v>
      </c>
      <c r="Q16" s="61">
        <v>7148818</v>
      </c>
      <c r="R16" s="60">
        <v>3225667</v>
      </c>
      <c r="S16" s="60">
        <v>3923151</v>
      </c>
      <c r="T16" s="28">
        <f t="shared" ref="T16:T35" si="4">S16/G16</f>
        <v>164.78980971983032</v>
      </c>
      <c r="U16" s="27">
        <f t="shared" ref="U16:U35" si="5">S16/N16</f>
        <v>3.2985467060019688E-2</v>
      </c>
    </row>
    <row r="17" spans="1:21" ht="10.5" customHeight="1">
      <c r="A17" s="2" t="s">
        <v>47</v>
      </c>
      <c r="B17" s="93">
        <v>70704</v>
      </c>
      <c r="C17" s="89">
        <v>1576564641</v>
      </c>
      <c r="D17" s="51">
        <f t="shared" si="3"/>
        <v>33933.075934654873</v>
      </c>
      <c r="E17" s="51">
        <v>9664873</v>
      </c>
      <c r="F17" s="51">
        <v>302520018</v>
      </c>
      <c r="G17" s="51">
        <v>46461</v>
      </c>
      <c r="H17" s="72">
        <f t="shared" ref="H17:H36" si="6">G17/B17</f>
        <v>0.65711982348947728</v>
      </c>
      <c r="I17" s="51">
        <v>292506942</v>
      </c>
      <c r="J17" s="51">
        <f t="shared" si="0"/>
        <v>6295.7521792471107</v>
      </c>
      <c r="K17" s="51">
        <v>140812</v>
      </c>
      <c r="L17" s="51">
        <v>350756943</v>
      </c>
      <c r="M17" s="51">
        <v>640445611</v>
      </c>
      <c r="N17" s="51">
        <v>371867553</v>
      </c>
      <c r="O17" s="75">
        <f t="shared" si="1"/>
        <v>0.58063877183787893</v>
      </c>
      <c r="P17" s="72">
        <f t="shared" si="2"/>
        <v>0.40622857721442451</v>
      </c>
      <c r="Q17" s="61">
        <v>22337028</v>
      </c>
      <c r="R17" s="60">
        <v>8176198</v>
      </c>
      <c r="S17" s="60">
        <v>14160830</v>
      </c>
      <c r="T17" s="28">
        <f t="shared" si="4"/>
        <v>304.78960848884009</v>
      </c>
      <c r="U17" s="27">
        <f t="shared" si="5"/>
        <v>3.8080305436059378E-2</v>
      </c>
    </row>
    <row r="18" spans="1:21" ht="10.5" customHeight="1">
      <c r="A18" s="2" t="s">
        <v>46</v>
      </c>
      <c r="B18" s="93">
        <v>10848</v>
      </c>
      <c r="C18" s="89">
        <v>250116601</v>
      </c>
      <c r="D18" s="51">
        <f t="shared" si="3"/>
        <v>34637.39108156765</v>
      </c>
      <c r="E18" s="51">
        <v>1008190</v>
      </c>
      <c r="F18" s="51">
        <v>46826803</v>
      </c>
      <c r="G18" s="51">
        <v>7221</v>
      </c>
      <c r="H18" s="72">
        <f t="shared" si="6"/>
        <v>0.66565265486725667</v>
      </c>
      <c r="I18" s="51">
        <v>45240782</v>
      </c>
      <c r="J18" s="51">
        <f t="shared" si="0"/>
        <v>6265.1685362138205</v>
      </c>
      <c r="K18" s="51">
        <v>21936</v>
      </c>
      <c r="L18" s="51">
        <v>54662404</v>
      </c>
      <c r="M18" s="51">
        <v>104394802</v>
      </c>
      <c r="N18" s="51">
        <v>74475077</v>
      </c>
      <c r="O18" s="75">
        <f t="shared" si="1"/>
        <v>0.71339832609673426</v>
      </c>
      <c r="P18" s="72">
        <f t="shared" si="2"/>
        <v>0.41738453818185384</v>
      </c>
      <c r="Q18" s="61">
        <v>4472595</v>
      </c>
      <c r="R18" s="60">
        <v>1333546</v>
      </c>
      <c r="S18" s="60">
        <v>3139049</v>
      </c>
      <c r="T18" s="28">
        <f t="shared" si="4"/>
        <v>434.71112034344276</v>
      </c>
      <c r="U18" s="27">
        <f t="shared" si="5"/>
        <v>4.2148986297791943E-2</v>
      </c>
    </row>
    <row r="19" spans="1:21" ht="10.5" customHeight="1">
      <c r="A19" s="2" t="s">
        <v>45</v>
      </c>
      <c r="B19" s="93">
        <v>36032</v>
      </c>
      <c r="C19" s="89">
        <v>860764331.25</v>
      </c>
      <c r="D19" s="51">
        <f t="shared" si="3"/>
        <v>36072.597906713607</v>
      </c>
      <c r="E19" s="51">
        <v>3558610</v>
      </c>
      <c r="F19" s="51">
        <v>156873377</v>
      </c>
      <c r="G19" s="51">
        <v>23862</v>
      </c>
      <c r="H19" s="72">
        <f t="shared" si="6"/>
        <v>0.6622446714031972</v>
      </c>
      <c r="I19" s="51">
        <v>149459937</v>
      </c>
      <c r="J19" s="51">
        <f t="shared" si="0"/>
        <v>6263.5125722906714</v>
      </c>
      <c r="K19" s="51">
        <v>72449</v>
      </c>
      <c r="L19" s="51">
        <v>180715991</v>
      </c>
      <c r="M19" s="51">
        <v>377273636.25</v>
      </c>
      <c r="N19" s="51">
        <v>278928837</v>
      </c>
      <c r="O19" s="75">
        <f t="shared" si="1"/>
        <v>0.73932766618011991</v>
      </c>
      <c r="P19" s="72">
        <f t="shared" si="2"/>
        <v>0.43830073174863565</v>
      </c>
      <c r="Q19" s="61">
        <v>16748343</v>
      </c>
      <c r="R19" s="60">
        <v>4412937</v>
      </c>
      <c r="S19" s="60">
        <v>12335406</v>
      </c>
      <c r="T19" s="28">
        <f t="shared" si="4"/>
        <v>516.94769927080711</v>
      </c>
      <c r="U19" s="27">
        <f t="shared" si="5"/>
        <v>4.4224204756570219E-2</v>
      </c>
    </row>
    <row r="20" spans="1:21" ht="10.5" customHeight="1">
      <c r="A20" s="2" t="s">
        <v>44</v>
      </c>
      <c r="B20" s="93">
        <v>37863</v>
      </c>
      <c r="C20" s="89">
        <v>956419522</v>
      </c>
      <c r="D20" s="51">
        <f t="shared" si="3"/>
        <v>38030.121356713986</v>
      </c>
      <c r="E20" s="51">
        <v>5000881</v>
      </c>
      <c r="F20" s="51">
        <v>161141363.59999999</v>
      </c>
      <c r="G20" s="51">
        <v>25149</v>
      </c>
      <c r="H20" s="72">
        <f t="shared" si="6"/>
        <v>0.664210442912606</v>
      </c>
      <c r="I20" s="51">
        <v>156891715</v>
      </c>
      <c r="J20" s="51">
        <f t="shared" si="0"/>
        <v>6238.4872161914991</v>
      </c>
      <c r="K20" s="51">
        <v>76964</v>
      </c>
      <c r="L20" s="51">
        <v>191823286</v>
      </c>
      <c r="M20" s="51">
        <v>451564038.39999998</v>
      </c>
      <c r="N20" s="51">
        <v>349002573</v>
      </c>
      <c r="O20" s="75">
        <f t="shared" si="1"/>
        <v>0.77287503725185924</v>
      </c>
      <c r="P20" s="72">
        <f t="shared" si="2"/>
        <v>0.47214013099159635</v>
      </c>
      <c r="Q20" s="61">
        <v>20953614</v>
      </c>
      <c r="R20" s="60">
        <v>4627936.34</v>
      </c>
      <c r="S20" s="60">
        <v>16325677.66</v>
      </c>
      <c r="T20" s="28">
        <f t="shared" si="4"/>
        <v>649.15812398107278</v>
      </c>
      <c r="U20" s="27">
        <f t="shared" si="5"/>
        <v>4.6778101145976365E-2</v>
      </c>
    </row>
    <row r="21" spans="1:21" ht="10.5" customHeight="1">
      <c r="A21" s="2" t="s">
        <v>43</v>
      </c>
      <c r="B21" s="93">
        <v>32982</v>
      </c>
      <c r="C21" s="89">
        <v>894220423</v>
      </c>
      <c r="D21" s="51">
        <f t="shared" si="3"/>
        <v>40934.787045090408</v>
      </c>
      <c r="E21" s="51">
        <v>3561244</v>
      </c>
      <c r="F21" s="51">
        <v>145610578</v>
      </c>
      <c r="G21" s="51">
        <v>21845</v>
      </c>
      <c r="H21" s="72">
        <f t="shared" si="6"/>
        <v>0.66233096840700989</v>
      </c>
      <c r="I21" s="51">
        <v>136056557</v>
      </c>
      <c r="J21" s="51">
        <f t="shared" si="0"/>
        <v>6228.2699473563744</v>
      </c>
      <c r="K21" s="51">
        <v>66555</v>
      </c>
      <c r="L21" s="51">
        <v>165819662</v>
      </c>
      <c r="M21" s="51">
        <v>450294870</v>
      </c>
      <c r="N21" s="51">
        <v>349569859</v>
      </c>
      <c r="O21" s="75">
        <f t="shared" si="1"/>
        <v>0.77631321671508269</v>
      </c>
      <c r="P21" s="72">
        <f t="shared" si="2"/>
        <v>0.50356137974272142</v>
      </c>
      <c r="Q21" s="61">
        <v>20986147</v>
      </c>
      <c r="R21" s="60">
        <v>3934484</v>
      </c>
      <c r="S21" s="60">
        <v>17051663</v>
      </c>
      <c r="T21" s="28">
        <f t="shared" si="4"/>
        <v>780.57509727626461</v>
      </c>
      <c r="U21" s="27">
        <f t="shared" si="5"/>
        <v>4.8778985261426669E-2</v>
      </c>
    </row>
    <row r="22" spans="1:21" ht="10.5" customHeight="1">
      <c r="A22" s="2" t="s">
        <v>42</v>
      </c>
      <c r="B22" s="93">
        <v>48302</v>
      </c>
      <c r="C22" s="89">
        <v>1343070494</v>
      </c>
      <c r="D22" s="51">
        <f t="shared" si="3"/>
        <v>42797.479255624246</v>
      </c>
      <c r="E22" s="51">
        <v>5423733</v>
      </c>
      <c r="F22" s="51">
        <v>218812317</v>
      </c>
      <c r="G22" s="51">
        <v>31382</v>
      </c>
      <c r="H22" s="72">
        <f t="shared" si="6"/>
        <v>0.6497039460063766</v>
      </c>
      <c r="I22" s="51">
        <v>195154589</v>
      </c>
      <c r="J22" s="51">
        <f t="shared" si="0"/>
        <v>6218.6791472818813</v>
      </c>
      <c r="K22" s="51">
        <v>95096</v>
      </c>
      <c r="L22" s="51">
        <v>236994980</v>
      </c>
      <c r="M22" s="51">
        <v>697532341</v>
      </c>
      <c r="N22" s="51">
        <v>580050068</v>
      </c>
      <c r="O22" s="75">
        <f t="shared" si="1"/>
        <v>0.83157444308377959</v>
      </c>
      <c r="P22" s="72">
        <f t="shared" si="2"/>
        <v>0.51935646275913194</v>
      </c>
      <c r="Q22" s="61">
        <v>34819975</v>
      </c>
      <c r="R22" s="60">
        <v>5476391</v>
      </c>
      <c r="S22" s="60">
        <v>29343584</v>
      </c>
      <c r="T22" s="28">
        <f t="shared" si="4"/>
        <v>935.045057676375</v>
      </c>
      <c r="U22" s="27">
        <f t="shared" si="5"/>
        <v>5.058801923974604E-2</v>
      </c>
    </row>
    <row r="23" spans="1:21" ht="10.5" customHeight="1">
      <c r="A23" s="2" t="s">
        <v>41</v>
      </c>
      <c r="B23" s="93">
        <v>19732</v>
      </c>
      <c r="C23" s="89">
        <v>569626504</v>
      </c>
      <c r="D23" s="51">
        <f t="shared" si="3"/>
        <v>44425.713929184218</v>
      </c>
      <c r="E23" s="51">
        <v>1857842</v>
      </c>
      <c r="F23" s="51">
        <v>90368438</v>
      </c>
      <c r="G23" s="51">
        <v>12822</v>
      </c>
      <c r="H23" s="72">
        <f t="shared" si="6"/>
        <v>0.64980741942023112</v>
      </c>
      <c r="I23" s="51">
        <v>79646550</v>
      </c>
      <c r="J23" s="51">
        <f t="shared" si="0"/>
        <v>6211.7103416003747</v>
      </c>
      <c r="K23" s="51">
        <v>38855</v>
      </c>
      <c r="L23" s="51">
        <v>96842300</v>
      </c>
      <c r="M23" s="51">
        <v>304627058</v>
      </c>
      <c r="N23" s="51">
        <v>264465101</v>
      </c>
      <c r="O23" s="75">
        <f t="shared" si="1"/>
        <v>0.86816024399250835</v>
      </c>
      <c r="P23" s="72">
        <f t="shared" si="2"/>
        <v>0.5347838554927915</v>
      </c>
      <c r="Q23" s="61">
        <v>15874758</v>
      </c>
      <c r="R23" s="60">
        <v>2195735</v>
      </c>
      <c r="S23" s="60">
        <v>13679023</v>
      </c>
      <c r="T23" s="28">
        <f t="shared" si="4"/>
        <v>1066.8400405552957</v>
      </c>
      <c r="U23" s="27">
        <f t="shared" si="5"/>
        <v>5.1723357631221066E-2</v>
      </c>
    </row>
    <row r="24" spans="1:21" ht="10.5" customHeight="1">
      <c r="A24" s="2" t="s">
        <v>40</v>
      </c>
      <c r="B24" s="93">
        <v>56793</v>
      </c>
      <c r="C24" s="89">
        <v>1691736640</v>
      </c>
      <c r="D24" s="51">
        <f t="shared" si="3"/>
        <v>47090.790257480861</v>
      </c>
      <c r="E24" s="51">
        <v>4583894</v>
      </c>
      <c r="F24" s="51">
        <v>260549542</v>
      </c>
      <c r="G24" s="51">
        <v>35925</v>
      </c>
      <c r="H24" s="72">
        <f t="shared" si="6"/>
        <v>0.63256035074745132</v>
      </c>
      <c r="I24" s="51">
        <v>222668580</v>
      </c>
      <c r="J24" s="51">
        <f t="shared" si="0"/>
        <v>6198.15114822547</v>
      </c>
      <c r="K24" s="51">
        <v>107926</v>
      </c>
      <c r="L24" s="51">
        <v>268904643</v>
      </c>
      <c r="M24" s="51">
        <v>944197769</v>
      </c>
      <c r="N24" s="51">
        <v>830042243</v>
      </c>
      <c r="O24" s="75">
        <f t="shared" si="1"/>
        <v>0.87909786514227617</v>
      </c>
      <c r="P24" s="72">
        <f t="shared" si="2"/>
        <v>0.55812337847101312</v>
      </c>
      <c r="Q24" s="61">
        <v>50470587</v>
      </c>
      <c r="R24" s="60">
        <v>5911709</v>
      </c>
      <c r="S24" s="60">
        <v>44558878</v>
      </c>
      <c r="T24" s="28">
        <f t="shared" si="4"/>
        <v>1240.3306332637439</v>
      </c>
      <c r="U24" s="27">
        <f t="shared" si="5"/>
        <v>5.368266299188823E-2</v>
      </c>
    </row>
    <row r="25" spans="1:21" ht="10.5" customHeight="1">
      <c r="A25" s="2" t="s">
        <v>39</v>
      </c>
      <c r="B25" s="93">
        <v>72205</v>
      </c>
      <c r="C25" s="89">
        <v>2284478983</v>
      </c>
      <c r="D25" s="51">
        <f t="shared" si="3"/>
        <v>51902.282926275133</v>
      </c>
      <c r="E25" s="51">
        <v>7606168</v>
      </c>
      <c r="F25" s="51">
        <v>341351477</v>
      </c>
      <c r="G25" s="51">
        <v>44015</v>
      </c>
      <c r="H25" s="72">
        <f t="shared" si="6"/>
        <v>0.6095838238349145</v>
      </c>
      <c r="I25" s="51">
        <v>272162264</v>
      </c>
      <c r="J25" s="51">
        <f t="shared" si="0"/>
        <v>6183.3980234011133</v>
      </c>
      <c r="K25" s="51">
        <v>131328</v>
      </c>
      <c r="L25" s="51">
        <v>327356225</v>
      </c>
      <c r="M25" s="51">
        <v>1351215185</v>
      </c>
      <c r="N25" s="51">
        <v>1208126913</v>
      </c>
      <c r="O25" s="75">
        <f t="shared" si="1"/>
        <v>0.89410400831159986</v>
      </c>
      <c r="P25" s="72">
        <f t="shared" si="2"/>
        <v>0.59147630381154614</v>
      </c>
      <c r="Q25" s="61">
        <v>75217021</v>
      </c>
      <c r="R25" s="60">
        <v>6911531</v>
      </c>
      <c r="S25" s="60">
        <v>68305490</v>
      </c>
      <c r="T25" s="28">
        <f t="shared" si="4"/>
        <v>1551.8684539361582</v>
      </c>
      <c r="U25" s="27">
        <f t="shared" si="5"/>
        <v>5.6538339859001217E-2</v>
      </c>
    </row>
    <row r="26" spans="1:21" ht="10.5" customHeight="1">
      <c r="A26" s="2" t="s">
        <v>38</v>
      </c>
      <c r="B26" s="93">
        <v>132811</v>
      </c>
      <c r="C26" s="89">
        <v>4394444761.6300001</v>
      </c>
      <c r="D26" s="51">
        <f t="shared" si="3"/>
        <v>58807.440002542622</v>
      </c>
      <c r="E26" s="51">
        <v>13745514</v>
      </c>
      <c r="F26" s="51">
        <v>575519937</v>
      </c>
      <c r="G26" s="51">
        <v>74726</v>
      </c>
      <c r="H26" s="72">
        <f t="shared" si="6"/>
        <v>0.56264917815542392</v>
      </c>
      <c r="I26" s="51">
        <v>460222521</v>
      </c>
      <c r="J26" s="51">
        <f t="shared" si="0"/>
        <v>6158.8004309075823</v>
      </c>
      <c r="K26" s="51">
        <v>219637</v>
      </c>
      <c r="L26" s="51">
        <v>546637712</v>
      </c>
      <c r="M26" s="51">
        <v>2825810105.6299996</v>
      </c>
      <c r="N26" s="51">
        <v>2605825221</v>
      </c>
      <c r="O26" s="75">
        <f t="shared" si="1"/>
        <v>0.92215156843281398</v>
      </c>
      <c r="P26" s="72">
        <f t="shared" si="2"/>
        <v>0.64304144412133701</v>
      </c>
      <c r="Q26" s="61">
        <v>166531649</v>
      </c>
      <c r="R26" s="60">
        <v>11486819.32</v>
      </c>
      <c r="S26" s="60">
        <v>155044829.68000001</v>
      </c>
      <c r="T26" s="28">
        <f t="shared" si="4"/>
        <v>2074.8444942857909</v>
      </c>
      <c r="U26" s="27">
        <f t="shared" si="5"/>
        <v>5.9499320380551342E-2</v>
      </c>
    </row>
    <row r="27" spans="1:21" ht="10.5" customHeight="1">
      <c r="A27" s="2" t="s">
        <v>37</v>
      </c>
      <c r="B27" s="93">
        <v>122909</v>
      </c>
      <c r="C27" s="89">
        <v>4101670652.7200003</v>
      </c>
      <c r="D27" s="51">
        <f t="shared" si="3"/>
        <v>66792.663171847773</v>
      </c>
      <c r="E27" s="51">
        <v>11691952</v>
      </c>
      <c r="F27" s="51">
        <v>408091238</v>
      </c>
      <c r="G27" s="51">
        <v>61409</v>
      </c>
      <c r="H27" s="72">
        <f t="shared" si="6"/>
        <v>0.49962980741849661</v>
      </c>
      <c r="I27" s="51">
        <v>376325370</v>
      </c>
      <c r="J27" s="51">
        <f t="shared" si="0"/>
        <v>6128.1794199547294</v>
      </c>
      <c r="K27" s="51">
        <v>176799</v>
      </c>
      <c r="L27" s="51">
        <v>439140647</v>
      </c>
      <c r="M27" s="51">
        <v>2889805349.7200003</v>
      </c>
      <c r="N27" s="51">
        <v>2751692241</v>
      </c>
      <c r="O27" s="75">
        <f t="shared" si="1"/>
        <v>0.952206777963996</v>
      </c>
      <c r="P27" s="72">
        <f t="shared" si="2"/>
        <v>0.70454348834752045</v>
      </c>
      <c r="Q27" s="61">
        <v>179572056</v>
      </c>
      <c r="R27" s="60">
        <v>9949210</v>
      </c>
      <c r="S27" s="60">
        <v>169622846</v>
      </c>
      <c r="T27" s="28">
        <f t="shared" si="4"/>
        <v>2762.1821882785912</v>
      </c>
      <c r="U27" s="27">
        <f t="shared" si="5"/>
        <v>6.1643102187313253E-2</v>
      </c>
    </row>
    <row r="28" spans="1:21" ht="10.5" customHeight="1">
      <c r="A28" s="2" t="s">
        <v>36</v>
      </c>
      <c r="B28" s="93">
        <v>112452</v>
      </c>
      <c r="C28" s="89">
        <v>3610044752</v>
      </c>
      <c r="D28" s="51">
        <f t="shared" si="3"/>
        <v>75893.891815754614</v>
      </c>
      <c r="E28" s="51">
        <v>13350760</v>
      </c>
      <c r="F28" s="51">
        <v>285503649</v>
      </c>
      <c r="G28" s="51">
        <v>47567</v>
      </c>
      <c r="H28" s="72">
        <f t="shared" si="6"/>
        <v>0.42299825703411231</v>
      </c>
      <c r="I28" s="51">
        <v>290896591</v>
      </c>
      <c r="J28" s="51">
        <f t="shared" si="0"/>
        <v>6115.5126663443143</v>
      </c>
      <c r="K28" s="51">
        <v>134694</v>
      </c>
      <c r="L28" s="51">
        <v>333054257</v>
      </c>
      <c r="M28" s="51">
        <v>2713941015</v>
      </c>
      <c r="N28" s="51">
        <v>2604630084</v>
      </c>
      <c r="O28" s="75">
        <f t="shared" si="1"/>
        <v>0.95972243670889068</v>
      </c>
      <c r="P28" s="72">
        <f t="shared" si="2"/>
        <v>0.75177489517171503</v>
      </c>
      <c r="Q28" s="61">
        <v>172218009</v>
      </c>
      <c r="R28" s="60">
        <v>8149418</v>
      </c>
      <c r="S28" s="60">
        <v>164068591</v>
      </c>
      <c r="T28" s="28">
        <f t="shared" si="4"/>
        <v>3449.2103979649755</v>
      </c>
      <c r="U28" s="27">
        <f t="shared" si="5"/>
        <v>6.2991129530392084E-2</v>
      </c>
    </row>
    <row r="29" spans="1:21" ht="10.5" customHeight="1">
      <c r="A29" s="2" t="s">
        <v>35</v>
      </c>
      <c r="B29" s="93">
        <v>138939</v>
      </c>
      <c r="C29" s="89">
        <v>4008267164</v>
      </c>
      <c r="D29" s="51">
        <f t="shared" si="3"/>
        <v>87446.106071514281</v>
      </c>
      <c r="E29" s="51">
        <v>12792466</v>
      </c>
      <c r="F29" s="51">
        <v>261967351.06999999</v>
      </c>
      <c r="G29" s="51">
        <v>45837</v>
      </c>
      <c r="H29" s="72">
        <f t="shared" si="6"/>
        <v>0.32990736942111287</v>
      </c>
      <c r="I29" s="51">
        <v>280028126</v>
      </c>
      <c r="J29" s="51">
        <f t="shared" si="0"/>
        <v>6109.2158300063265</v>
      </c>
      <c r="K29" s="51">
        <v>128188</v>
      </c>
      <c r="L29" s="51">
        <v>314133234</v>
      </c>
      <c r="M29" s="51">
        <v>3164930918.9300003</v>
      </c>
      <c r="N29" s="51">
        <v>3056987203</v>
      </c>
      <c r="O29" s="75">
        <f t="shared" si="1"/>
        <v>0.96589381610689506</v>
      </c>
      <c r="P29" s="72">
        <f t="shared" si="2"/>
        <v>0.78960078992628757</v>
      </c>
      <c r="Q29" s="61">
        <v>204249704</v>
      </c>
      <c r="R29" s="60">
        <v>8180917</v>
      </c>
      <c r="S29" s="60">
        <v>196068787</v>
      </c>
      <c r="T29" s="28">
        <f t="shared" si="4"/>
        <v>4277.5222418570147</v>
      </c>
      <c r="U29" s="27">
        <f t="shared" si="5"/>
        <v>6.4137915529245998E-2</v>
      </c>
    </row>
    <row r="30" spans="1:21" ht="10.5" customHeight="1">
      <c r="A30" s="2" t="s">
        <v>34</v>
      </c>
      <c r="B30" s="93">
        <v>36807</v>
      </c>
      <c r="C30" s="89">
        <v>946030592</v>
      </c>
      <c r="D30" s="51">
        <f t="shared" si="3"/>
        <v>97851.73686388084</v>
      </c>
      <c r="E30" s="51">
        <v>4180741</v>
      </c>
      <c r="F30" s="51">
        <v>59803644</v>
      </c>
      <c r="G30" s="51">
        <v>9668</v>
      </c>
      <c r="H30" s="72">
        <f t="shared" si="6"/>
        <v>0.26266742739152876</v>
      </c>
      <c r="I30" s="51">
        <v>59117665</v>
      </c>
      <c r="J30" s="51">
        <f t="shared" si="0"/>
        <v>6114.7770997103844</v>
      </c>
      <c r="K30" s="51">
        <v>26613</v>
      </c>
      <c r="L30" s="51">
        <v>64437629</v>
      </c>
      <c r="M30" s="51">
        <v>766852395</v>
      </c>
      <c r="N30" s="51">
        <v>748261828</v>
      </c>
      <c r="O30" s="75">
        <f t="shared" si="1"/>
        <v>0.97575730724554888</v>
      </c>
      <c r="P30" s="72">
        <f t="shared" si="2"/>
        <v>0.81059999696077478</v>
      </c>
      <c r="Q30" s="61">
        <v>50324002</v>
      </c>
      <c r="R30" s="60">
        <v>1861231</v>
      </c>
      <c r="S30" s="60">
        <v>48462771</v>
      </c>
      <c r="T30" s="28">
        <f t="shared" si="4"/>
        <v>5012.6986967314851</v>
      </c>
      <c r="U30" s="27">
        <f t="shared" si="5"/>
        <v>6.476712988224223E-2</v>
      </c>
    </row>
    <row r="31" spans="1:21" ht="10.5" customHeight="1">
      <c r="A31" s="2" t="s">
        <v>33</v>
      </c>
      <c r="B31" s="93">
        <v>116586</v>
      </c>
      <c r="C31" s="89">
        <v>2365342410.8400002</v>
      </c>
      <c r="D31" s="51">
        <f t="shared" si="3"/>
        <v>110882.35565535347</v>
      </c>
      <c r="E31" s="51">
        <v>13589186</v>
      </c>
      <c r="F31" s="51">
        <v>147713598</v>
      </c>
      <c r="G31" s="51">
        <v>21332</v>
      </c>
      <c r="H31" s="72">
        <f t="shared" si="6"/>
        <v>0.18297222651090184</v>
      </c>
      <c r="I31" s="51">
        <v>130777314</v>
      </c>
      <c r="J31" s="51">
        <f t="shared" si="0"/>
        <v>6130.569754359647</v>
      </c>
      <c r="K31" s="51">
        <v>58641</v>
      </c>
      <c r="L31" s="51">
        <v>126643005</v>
      </c>
      <c r="M31" s="51">
        <v>1973797679.8399999</v>
      </c>
      <c r="N31" s="51">
        <v>1891928904</v>
      </c>
      <c r="O31" s="75">
        <f t="shared" si="1"/>
        <v>0.95852220484592099</v>
      </c>
      <c r="P31" s="72">
        <f t="shared" si="2"/>
        <v>0.83446594065805824</v>
      </c>
      <c r="Q31" s="61">
        <v>127902119</v>
      </c>
      <c r="R31" s="60">
        <v>3684128</v>
      </c>
      <c r="S31" s="60">
        <v>124217991</v>
      </c>
      <c r="T31" s="28">
        <f t="shared" si="4"/>
        <v>5823.0822707669231</v>
      </c>
      <c r="U31" s="27">
        <f t="shared" si="5"/>
        <v>6.5656796477591109E-2</v>
      </c>
    </row>
    <row r="32" spans="1:21" ht="10.5" customHeight="1">
      <c r="A32" s="1" t="s">
        <v>32</v>
      </c>
      <c r="B32" s="93">
        <v>74768</v>
      </c>
      <c r="C32" s="89">
        <v>1246377669.3699999</v>
      </c>
      <c r="D32" s="51">
        <f t="shared" si="3"/>
        <v>132059.51148230556</v>
      </c>
      <c r="E32" s="51">
        <v>12792847</v>
      </c>
      <c r="F32" s="51">
        <v>77143465</v>
      </c>
      <c r="G32" s="51">
        <v>9438</v>
      </c>
      <c r="H32" s="72">
        <f t="shared" si="6"/>
        <v>0.12623047292959555</v>
      </c>
      <c r="I32" s="51">
        <v>58002917</v>
      </c>
      <c r="J32" s="51">
        <f t="shared" si="0"/>
        <v>6145.6788514515783</v>
      </c>
      <c r="K32" s="51">
        <v>25923</v>
      </c>
      <c r="L32" s="51">
        <v>52033795</v>
      </c>
      <c r="M32" s="51">
        <v>1071990339.37</v>
      </c>
      <c r="N32" s="51">
        <v>1024904179</v>
      </c>
      <c r="O32" s="75">
        <f t="shared" si="1"/>
        <v>0.95607594710445609</v>
      </c>
      <c r="P32" s="72">
        <f t="shared" si="2"/>
        <v>0.86008468036165431</v>
      </c>
      <c r="Q32" s="61">
        <v>70346068</v>
      </c>
      <c r="R32" s="60">
        <v>1830792</v>
      </c>
      <c r="S32" s="60">
        <v>68515276</v>
      </c>
      <c r="T32" s="28">
        <f t="shared" si="4"/>
        <v>7259.5121847849123</v>
      </c>
      <c r="U32" s="27">
        <f t="shared" si="5"/>
        <v>6.6850421145565456E-2</v>
      </c>
    </row>
    <row r="33" spans="1:21" ht="10.5" customHeight="1">
      <c r="A33" s="2" t="s">
        <v>31</v>
      </c>
      <c r="B33" s="93">
        <v>80828</v>
      </c>
      <c r="C33" s="89">
        <v>1118922232</v>
      </c>
      <c r="D33" s="51">
        <f t="shared" si="3"/>
        <v>162398.00174165456</v>
      </c>
      <c r="E33" s="51">
        <v>56428387</v>
      </c>
      <c r="F33" s="51">
        <v>75344880</v>
      </c>
      <c r="G33" s="51">
        <v>6890</v>
      </c>
      <c r="H33" s="72">
        <f t="shared" si="6"/>
        <v>8.5242737665165533E-2</v>
      </c>
      <c r="I33" s="51">
        <v>42639641</v>
      </c>
      <c r="J33" s="51">
        <f t="shared" si="0"/>
        <v>6188.6271407837448</v>
      </c>
      <c r="K33" s="51">
        <v>18949</v>
      </c>
      <c r="L33" s="51">
        <v>37904360</v>
      </c>
      <c r="M33" s="51">
        <v>1019461738</v>
      </c>
      <c r="N33" s="51">
        <v>938232729</v>
      </c>
      <c r="O33" s="75">
        <f t="shared" si="1"/>
        <v>0.92032166978688512</v>
      </c>
      <c r="P33" s="72">
        <f t="shared" si="2"/>
        <v>0.91111044972069155</v>
      </c>
      <c r="Q33" s="61">
        <v>66081386</v>
      </c>
      <c r="R33" s="60">
        <v>2168931</v>
      </c>
      <c r="S33" s="60">
        <v>63912455</v>
      </c>
      <c r="T33" s="28">
        <f t="shared" si="4"/>
        <v>9276.1182873730049</v>
      </c>
      <c r="U33" s="27">
        <f t="shared" si="5"/>
        <v>6.8120044232650084E-2</v>
      </c>
    </row>
    <row r="34" spans="1:21" ht="10.5" customHeight="1">
      <c r="A34" s="2" t="s">
        <v>30</v>
      </c>
      <c r="B34" s="93">
        <v>38966</v>
      </c>
      <c r="C34" s="89">
        <v>513065467</v>
      </c>
      <c r="D34" s="51">
        <f t="shared" si="3"/>
        <v>212625.55615416495</v>
      </c>
      <c r="E34" s="51">
        <v>13882385</v>
      </c>
      <c r="F34" s="51">
        <v>36083721</v>
      </c>
      <c r="G34" s="51">
        <v>2413</v>
      </c>
      <c r="H34" s="72">
        <f t="shared" si="6"/>
        <v>6.1925781450495307E-2</v>
      </c>
      <c r="I34" s="51">
        <v>15047001</v>
      </c>
      <c r="J34" s="51">
        <f t="shared" si="0"/>
        <v>6235.8064649813514</v>
      </c>
      <c r="K34" s="51">
        <v>6667</v>
      </c>
      <c r="L34" s="51">
        <v>13396500</v>
      </c>
      <c r="M34" s="51">
        <v>462420630</v>
      </c>
      <c r="N34" s="51">
        <v>427148295</v>
      </c>
      <c r="O34" s="75">
        <f t="shared" si="1"/>
        <v>0.92372240183142351</v>
      </c>
      <c r="P34" s="72">
        <f t="shared" si="2"/>
        <v>0.9012897178675251</v>
      </c>
      <c r="Q34" s="61">
        <v>30781467</v>
      </c>
      <c r="R34" s="60">
        <v>1327726</v>
      </c>
      <c r="S34" s="60">
        <v>29453741</v>
      </c>
      <c r="T34" s="28">
        <f t="shared" si="4"/>
        <v>12206.274761707418</v>
      </c>
      <c r="U34" s="27">
        <f t="shared" si="5"/>
        <v>6.895436864613963E-2</v>
      </c>
    </row>
    <row r="35" spans="1:21" ht="10.5" customHeight="1">
      <c r="A35" s="8" t="s">
        <v>4</v>
      </c>
      <c r="B35" s="93">
        <v>75487</v>
      </c>
      <c r="C35" s="89">
        <v>1781221695</v>
      </c>
      <c r="D35" s="51">
        <f t="shared" si="3"/>
        <v>511845.31465517241</v>
      </c>
      <c r="E35" s="51">
        <v>95124087</v>
      </c>
      <c r="F35" s="51">
        <v>110503664</v>
      </c>
      <c r="G35" s="51">
        <v>3480</v>
      </c>
      <c r="H35" s="72">
        <f t="shared" si="6"/>
        <v>4.6100653092585479E-2</v>
      </c>
      <c r="I35" s="51">
        <v>21781669</v>
      </c>
      <c r="J35" s="51">
        <f t="shared" si="0"/>
        <v>6259.100287356322</v>
      </c>
      <c r="K35" s="51">
        <v>9889</v>
      </c>
      <c r="L35" s="51">
        <v>19865760</v>
      </c>
      <c r="M35" s="51">
        <v>1724194689</v>
      </c>
      <c r="N35" s="51">
        <v>1589828697</v>
      </c>
      <c r="O35" s="75">
        <f t="shared" si="1"/>
        <v>0.92207029005643804</v>
      </c>
      <c r="P35" s="79">
        <f t="shared" si="2"/>
        <v>0.96798432999099526</v>
      </c>
      <c r="Q35" s="61">
        <v>119862229</v>
      </c>
      <c r="R35" s="60">
        <v>12743821</v>
      </c>
      <c r="S35" s="60">
        <v>107118408</v>
      </c>
      <c r="T35" s="28">
        <f t="shared" si="4"/>
        <v>30781.15172413793</v>
      </c>
      <c r="U35" s="27">
        <f t="shared" si="5"/>
        <v>6.7377327005187407E-2</v>
      </c>
    </row>
    <row r="36" spans="1:21" ht="10.5" customHeight="1" thickBot="1">
      <c r="A36" s="24" t="s">
        <v>1</v>
      </c>
      <c r="B36" s="98">
        <f t="shared" ref="B36:S36" si="7">SUM(B13:B35)</f>
        <v>1737706</v>
      </c>
      <c r="C36" s="90">
        <f t="shared" si="7"/>
        <v>40423608293.82</v>
      </c>
      <c r="D36" s="82">
        <f t="shared" ref="D36" si="8">C36/G36</f>
        <v>52810.598140715534</v>
      </c>
      <c r="E36" s="30">
        <f t="shared" si="7"/>
        <v>761880002</v>
      </c>
      <c r="F36" s="30">
        <f t="shared" si="7"/>
        <v>6784376108.5699997</v>
      </c>
      <c r="G36" s="30">
        <f t="shared" si="7"/>
        <v>765445</v>
      </c>
      <c r="H36" s="73">
        <f t="shared" si="6"/>
        <v>0.44049165969387227</v>
      </c>
      <c r="I36" s="30">
        <f t="shared" si="7"/>
        <v>4780698641</v>
      </c>
      <c r="J36" s="30">
        <f t="shared" si="0"/>
        <v>6245.646180979692</v>
      </c>
      <c r="K36" s="30">
        <f t="shared" si="7"/>
        <v>2234781</v>
      </c>
      <c r="L36" s="30">
        <f t="shared" si="7"/>
        <v>5493698145</v>
      </c>
      <c r="M36" s="30">
        <f t="shared" si="7"/>
        <v>24126715401.25</v>
      </c>
      <c r="N36" s="30">
        <f t="shared" si="7"/>
        <v>20547276722</v>
      </c>
      <c r="O36" s="73">
        <f t="shared" si="1"/>
        <v>0.85164003389103893</v>
      </c>
      <c r="P36" s="73">
        <f t="shared" si="2"/>
        <v>0.59684714995960708</v>
      </c>
      <c r="Q36" s="30">
        <f t="shared" si="7"/>
        <v>1462988751</v>
      </c>
      <c r="R36" s="30">
        <f t="shared" si="7"/>
        <v>110660481.66</v>
      </c>
      <c r="S36" s="30">
        <f t="shared" si="7"/>
        <v>1352328269.3400002</v>
      </c>
      <c r="T36" s="31">
        <f t="shared" ref="T36" si="9">S36/G36</f>
        <v>1766.7216708450642</v>
      </c>
      <c r="U36" s="32">
        <f>S36/SUM(N14:N35)</f>
        <v>6.1008339995113743E-2</v>
      </c>
    </row>
    <row r="37" spans="1:21" ht="11.25" customHeight="1" thickBot="1">
      <c r="A37" s="42" t="s">
        <v>131</v>
      </c>
      <c r="B37" s="91"/>
      <c r="C37" s="46"/>
      <c r="D37" s="46"/>
      <c r="E37" s="46"/>
      <c r="F37" s="46"/>
      <c r="G37" s="46"/>
      <c r="H37" s="46"/>
      <c r="I37" s="47" t="s">
        <v>14</v>
      </c>
      <c r="J37" s="47"/>
      <c r="K37" s="47"/>
      <c r="L37" s="48"/>
      <c r="M37" s="48"/>
      <c r="N37" s="49"/>
      <c r="O37" s="49"/>
      <c r="P37" s="49"/>
      <c r="Q37" s="46"/>
      <c r="R37" s="50"/>
      <c r="S37" s="50"/>
      <c r="T37" s="42"/>
      <c r="U37" s="42"/>
    </row>
    <row r="38" spans="1:21" ht="10.5" customHeight="1">
      <c r="A38" s="2" t="s">
        <v>5</v>
      </c>
      <c r="B38" s="96">
        <v>22241</v>
      </c>
      <c r="C38" s="94">
        <v>-1074075605</v>
      </c>
      <c r="D38" s="62">
        <f t="shared" ref="D38:D56" si="10">C38/G38</f>
        <v>-104107.35727440147</v>
      </c>
      <c r="E38" s="36">
        <v>482917532</v>
      </c>
      <c r="F38" s="36">
        <v>57343414</v>
      </c>
      <c r="G38" s="36">
        <v>10317</v>
      </c>
      <c r="H38" s="71">
        <f t="shared" ref="H38:H56" si="11">G38/B38</f>
        <v>0.4638730272919383</v>
      </c>
      <c r="I38" s="33">
        <v>58445085</v>
      </c>
      <c r="J38" s="51">
        <f t="shared" ref="J38:J56" si="12">I38/G38</f>
        <v>5664.9302122710087</v>
      </c>
      <c r="K38" s="36">
        <v>25033</v>
      </c>
      <c r="L38" s="36">
        <v>54150753</v>
      </c>
      <c r="M38" s="62">
        <v>-761097325</v>
      </c>
      <c r="N38" s="62">
        <v>-418946350</v>
      </c>
      <c r="O38" s="77">
        <f t="shared" ref="O38:O57" si="13">N38/M38</f>
        <v>0.55045043023899731</v>
      </c>
      <c r="P38" s="77">
        <f t="shared" ref="P38:P56" si="14">M38/C38</f>
        <v>0.70860684430124454</v>
      </c>
      <c r="Q38" s="36">
        <v>471473</v>
      </c>
      <c r="R38" s="36">
        <v>73809</v>
      </c>
      <c r="S38" s="36">
        <v>397664</v>
      </c>
      <c r="T38" s="63">
        <f t="shared" ref="T38:T56" si="15">S38/G38</f>
        <v>38.544538140932438</v>
      </c>
      <c r="U38" s="37">
        <f t="shared" ref="U38:U56" si="16">S38/C38</f>
        <v>-3.7023836883438014E-4</v>
      </c>
    </row>
    <row r="39" spans="1:21" ht="10.5" customHeight="1">
      <c r="A39" s="12" t="s">
        <v>70</v>
      </c>
      <c r="B39" s="97">
        <v>15882</v>
      </c>
      <c r="C39" s="95">
        <v>24053962.670000002</v>
      </c>
      <c r="D39" s="36">
        <f t="shared" si="10"/>
        <v>2069.6921932541732</v>
      </c>
      <c r="E39" s="36">
        <v>4007559</v>
      </c>
      <c r="F39" s="36">
        <v>17901260</v>
      </c>
      <c r="G39" s="36">
        <v>11622</v>
      </c>
      <c r="H39" s="72">
        <f t="shared" si="11"/>
        <v>0.73177181715149231</v>
      </c>
      <c r="I39" s="51">
        <v>75589008</v>
      </c>
      <c r="J39" s="51">
        <f t="shared" si="12"/>
        <v>6503.9586990191019</v>
      </c>
      <c r="K39" s="36">
        <v>27867</v>
      </c>
      <c r="L39" s="36">
        <v>69246900</v>
      </c>
      <c r="M39" s="62">
        <v>-134675646.32999998</v>
      </c>
      <c r="N39" s="62">
        <v>-132908118</v>
      </c>
      <c r="O39" s="75">
        <f t="shared" si="13"/>
        <v>0.98687566476815747</v>
      </c>
      <c r="P39" s="77">
        <f t="shared" si="14"/>
        <v>-5.5988964553423406</v>
      </c>
      <c r="Q39" s="36">
        <v>82534</v>
      </c>
      <c r="R39" s="36">
        <v>4500</v>
      </c>
      <c r="S39" s="36">
        <v>78034</v>
      </c>
      <c r="T39" s="38">
        <f t="shared" si="15"/>
        <v>6.7143348821201174</v>
      </c>
      <c r="U39" s="37">
        <f t="shared" si="16"/>
        <v>3.2441224371451971E-3</v>
      </c>
    </row>
    <row r="40" spans="1:21" ht="10.5" customHeight="1">
      <c r="A40" s="12" t="s">
        <v>71</v>
      </c>
      <c r="B40" s="97">
        <v>38939</v>
      </c>
      <c r="C40" s="95">
        <v>219834429</v>
      </c>
      <c r="D40" s="36">
        <f t="shared" si="10"/>
        <v>7328.5471547154712</v>
      </c>
      <c r="E40" s="36">
        <v>4652753</v>
      </c>
      <c r="F40" s="36">
        <v>78121654</v>
      </c>
      <c r="G40" s="36">
        <v>29997</v>
      </c>
      <c r="H40" s="72">
        <f t="shared" si="11"/>
        <v>0.77035876627545652</v>
      </c>
      <c r="I40" s="51">
        <v>193872373</v>
      </c>
      <c r="J40" s="51">
        <f t="shared" si="12"/>
        <v>6463.0587392072539</v>
      </c>
      <c r="K40" s="36">
        <v>78253</v>
      </c>
      <c r="L40" s="36">
        <v>195070998</v>
      </c>
      <c r="M40" s="62">
        <v>-242577843</v>
      </c>
      <c r="N40" s="62">
        <v>-238676228</v>
      </c>
      <c r="O40" s="75">
        <f t="shared" si="13"/>
        <v>0.98391602896724584</v>
      </c>
      <c r="P40" s="77">
        <f t="shared" si="14"/>
        <v>-1.1034570158253054</v>
      </c>
      <c r="Q40" s="36">
        <v>89026</v>
      </c>
      <c r="R40" s="36">
        <v>6725</v>
      </c>
      <c r="S40" s="36">
        <v>82301</v>
      </c>
      <c r="T40" s="38">
        <f t="shared" si="15"/>
        <v>2.7436410307697439</v>
      </c>
      <c r="U40" s="37">
        <f t="shared" si="16"/>
        <v>3.7437720913133222E-4</v>
      </c>
    </row>
    <row r="41" spans="1:21" ht="10.5" customHeight="1">
      <c r="A41" s="12" t="s">
        <v>62</v>
      </c>
      <c r="B41" s="97">
        <v>52493</v>
      </c>
      <c r="C41" s="95">
        <v>518908056</v>
      </c>
      <c r="D41" s="36">
        <f t="shared" si="10"/>
        <v>12667.416658529441</v>
      </c>
      <c r="E41" s="36">
        <v>5387925</v>
      </c>
      <c r="F41" s="36">
        <v>144538236</v>
      </c>
      <c r="G41" s="36">
        <v>40964</v>
      </c>
      <c r="H41" s="72">
        <f t="shared" si="11"/>
        <v>0.78037071609547937</v>
      </c>
      <c r="I41" s="51">
        <v>262515879</v>
      </c>
      <c r="J41" s="51">
        <f t="shared" si="12"/>
        <v>6408.4532516355821</v>
      </c>
      <c r="K41" s="36">
        <v>116517</v>
      </c>
      <c r="L41" s="36">
        <v>291198722</v>
      </c>
      <c r="M41" s="62">
        <v>-173956856</v>
      </c>
      <c r="N41" s="62">
        <v>-172265518</v>
      </c>
      <c r="O41" s="75">
        <f t="shared" si="13"/>
        <v>0.99027725587314597</v>
      </c>
      <c r="P41" s="77">
        <f t="shared" si="14"/>
        <v>-0.33523637567114589</v>
      </c>
      <c r="Q41" s="36">
        <v>1042752</v>
      </c>
      <c r="R41" s="36">
        <v>298677</v>
      </c>
      <c r="S41" s="36">
        <v>744075</v>
      </c>
      <c r="T41" s="38">
        <f t="shared" si="15"/>
        <v>18.164119714871596</v>
      </c>
      <c r="U41" s="37">
        <f t="shared" si="16"/>
        <v>1.4339245486680206E-3</v>
      </c>
    </row>
    <row r="42" spans="1:21" ht="10.5" customHeight="1">
      <c r="A42" s="12" t="s">
        <v>61</v>
      </c>
      <c r="B42" s="97">
        <v>61796</v>
      </c>
      <c r="C42" s="95">
        <v>846167389</v>
      </c>
      <c r="D42" s="36">
        <f t="shared" si="10"/>
        <v>17519.719015280134</v>
      </c>
      <c r="E42" s="36">
        <v>6181868</v>
      </c>
      <c r="F42" s="36">
        <v>205488923</v>
      </c>
      <c r="G42" s="36">
        <v>48298</v>
      </c>
      <c r="H42" s="72">
        <f t="shared" si="11"/>
        <v>0.78157162275875458</v>
      </c>
      <c r="I42" s="51">
        <v>306702818</v>
      </c>
      <c r="J42" s="51">
        <f t="shared" si="12"/>
        <v>6350.2177729926707</v>
      </c>
      <c r="K42" s="36">
        <v>143541</v>
      </c>
      <c r="L42" s="36">
        <v>358718243</v>
      </c>
      <c r="M42" s="62">
        <v>-18560727</v>
      </c>
      <c r="N42" s="62">
        <v>-24090680</v>
      </c>
      <c r="O42" s="75">
        <f t="shared" si="13"/>
        <v>1.2979383835557734</v>
      </c>
      <c r="P42" s="77">
        <f t="shared" si="14"/>
        <v>-2.1935053561843186E-2</v>
      </c>
      <c r="Q42" s="36">
        <v>7077574</v>
      </c>
      <c r="R42" s="36">
        <v>2453947</v>
      </c>
      <c r="S42" s="36">
        <v>4623627</v>
      </c>
      <c r="T42" s="38">
        <f t="shared" si="15"/>
        <v>95.731231106878127</v>
      </c>
      <c r="U42" s="37">
        <f t="shared" si="16"/>
        <v>5.464198999046984E-3</v>
      </c>
    </row>
    <row r="43" spans="1:21" ht="10.5" customHeight="1">
      <c r="A43" s="12" t="s">
        <v>60</v>
      </c>
      <c r="B43" s="97">
        <v>67243</v>
      </c>
      <c r="C43" s="95">
        <v>1175366042.25</v>
      </c>
      <c r="D43" s="36">
        <f t="shared" si="10"/>
        <v>22512.709346089756</v>
      </c>
      <c r="E43" s="36">
        <v>7412231</v>
      </c>
      <c r="F43" s="36">
        <v>239093822.12</v>
      </c>
      <c r="G43" s="36">
        <v>52209</v>
      </c>
      <c r="H43" s="72">
        <f t="shared" si="11"/>
        <v>0.77642282468063595</v>
      </c>
      <c r="I43" s="51">
        <v>327230520</v>
      </c>
      <c r="J43" s="51">
        <f t="shared" si="12"/>
        <v>6267.7032695512271</v>
      </c>
      <c r="K43" s="36">
        <v>161301</v>
      </c>
      <c r="L43" s="36">
        <v>403140358</v>
      </c>
      <c r="M43" s="36">
        <v>213313573.13</v>
      </c>
      <c r="N43" s="36">
        <v>196234141</v>
      </c>
      <c r="O43" s="75">
        <f t="shared" si="13"/>
        <v>0.9199327455848707</v>
      </c>
      <c r="P43" s="77">
        <f t="shared" si="14"/>
        <v>0.18148692872022609</v>
      </c>
      <c r="Q43" s="36">
        <v>18317394</v>
      </c>
      <c r="R43" s="36">
        <v>6271062</v>
      </c>
      <c r="S43" s="36">
        <v>12046332</v>
      </c>
      <c r="T43" s="38">
        <f t="shared" si="15"/>
        <v>230.732862150204</v>
      </c>
      <c r="U43" s="37">
        <f t="shared" si="16"/>
        <v>1.0249004622372567E-2</v>
      </c>
    </row>
    <row r="44" spans="1:21" ht="10.5" customHeight="1">
      <c r="A44" s="12" t="s">
        <v>59</v>
      </c>
      <c r="B44" s="97">
        <v>67669</v>
      </c>
      <c r="C44" s="95">
        <v>1421230143</v>
      </c>
      <c r="D44" s="36">
        <f t="shared" si="10"/>
        <v>27498.454899001626</v>
      </c>
      <c r="E44" s="36">
        <v>7716197</v>
      </c>
      <c r="F44" s="36">
        <v>252173749</v>
      </c>
      <c r="G44" s="36">
        <v>51684</v>
      </c>
      <c r="H44" s="72">
        <f t="shared" si="11"/>
        <v>0.76377661854024737</v>
      </c>
      <c r="I44" s="51">
        <v>322223077</v>
      </c>
      <c r="J44" s="51">
        <f t="shared" si="12"/>
        <v>6234.4841150065786</v>
      </c>
      <c r="K44" s="36">
        <v>161837</v>
      </c>
      <c r="L44" s="36">
        <v>404453821</v>
      </c>
      <c r="M44" s="36">
        <v>450095693</v>
      </c>
      <c r="N44" s="36">
        <v>416434557</v>
      </c>
      <c r="O44" s="75">
        <f t="shared" si="13"/>
        <v>0.92521337901360456</v>
      </c>
      <c r="P44" s="77">
        <f t="shared" si="14"/>
        <v>0.31669444615769032</v>
      </c>
      <c r="Q44" s="36">
        <v>29716874</v>
      </c>
      <c r="R44" s="36">
        <v>8321442.3399999999</v>
      </c>
      <c r="S44" s="36">
        <v>21395431.66</v>
      </c>
      <c r="T44" s="38">
        <f t="shared" si="15"/>
        <v>413.96624990325824</v>
      </c>
      <c r="U44" s="37">
        <f t="shared" si="16"/>
        <v>1.5054164003894196E-2</v>
      </c>
    </row>
    <row r="45" spans="1:21" ht="10.5" customHeight="1">
      <c r="A45" s="12" t="s">
        <v>58</v>
      </c>
      <c r="B45" s="97">
        <v>135048</v>
      </c>
      <c r="C45" s="95">
        <v>3471242679</v>
      </c>
      <c r="D45" s="36">
        <f t="shared" si="10"/>
        <v>34911.070782753872</v>
      </c>
      <c r="E45" s="36">
        <v>15720254</v>
      </c>
      <c r="F45" s="36">
        <v>546022899</v>
      </c>
      <c r="G45" s="36">
        <v>99431</v>
      </c>
      <c r="H45" s="72">
        <f t="shared" si="11"/>
        <v>0.73626414311948341</v>
      </c>
      <c r="I45" s="51">
        <v>616310267</v>
      </c>
      <c r="J45" s="51">
        <f t="shared" si="12"/>
        <v>6198.3714032846901</v>
      </c>
      <c r="K45" s="36">
        <v>312670</v>
      </c>
      <c r="L45" s="36">
        <v>781690475</v>
      </c>
      <c r="M45" s="36">
        <v>1542939292</v>
      </c>
      <c r="N45" s="36">
        <v>1428804408</v>
      </c>
      <c r="O45" s="75">
        <f t="shared" si="13"/>
        <v>0.92602762494170765</v>
      </c>
      <c r="P45" s="77">
        <f t="shared" si="14"/>
        <v>0.44449191101916619</v>
      </c>
      <c r="Q45" s="36">
        <v>92963698</v>
      </c>
      <c r="R45" s="36">
        <v>16624142</v>
      </c>
      <c r="S45" s="36">
        <v>76339556</v>
      </c>
      <c r="T45" s="38">
        <f t="shared" si="15"/>
        <v>767.76413794490657</v>
      </c>
      <c r="U45" s="37">
        <f t="shared" si="16"/>
        <v>2.1991996255932181E-2</v>
      </c>
    </row>
    <row r="46" spans="1:21" ht="10.5" customHeight="1">
      <c r="A46" s="12" t="s">
        <v>57</v>
      </c>
      <c r="B46" s="97">
        <v>128436</v>
      </c>
      <c r="C46" s="95">
        <v>3939501606.8699999</v>
      </c>
      <c r="D46" s="36">
        <f t="shared" si="10"/>
        <v>44861.374558674484</v>
      </c>
      <c r="E46" s="36">
        <v>13389628</v>
      </c>
      <c r="F46" s="36">
        <v>582469892.13</v>
      </c>
      <c r="G46" s="36">
        <v>87815</v>
      </c>
      <c r="H46" s="72">
        <f t="shared" si="11"/>
        <v>0.68372574667538699</v>
      </c>
      <c r="I46" s="51">
        <v>542448011</v>
      </c>
      <c r="J46" s="51">
        <f t="shared" si="12"/>
        <v>6177.1680350737342</v>
      </c>
      <c r="K46" s="36">
        <v>270417</v>
      </c>
      <c r="L46" s="36">
        <v>676419029</v>
      </c>
      <c r="M46" s="36">
        <v>2151554302.7399998</v>
      </c>
      <c r="N46" s="36">
        <v>1998433708</v>
      </c>
      <c r="O46" s="75">
        <f t="shared" si="13"/>
        <v>0.92883256790451396</v>
      </c>
      <c r="P46" s="77">
        <f t="shared" si="14"/>
        <v>0.54614885776108257</v>
      </c>
      <c r="Q46" s="36">
        <v>128964098</v>
      </c>
      <c r="R46" s="36">
        <v>13178461</v>
      </c>
      <c r="S46" s="36">
        <v>115785637</v>
      </c>
      <c r="T46" s="38">
        <f t="shared" si="15"/>
        <v>1318.5177589250129</v>
      </c>
      <c r="U46" s="37">
        <f t="shared" si="16"/>
        <v>2.9390935340166957E-2</v>
      </c>
    </row>
    <row r="47" spans="1:21" ht="10.5" customHeight="1">
      <c r="A47" s="12" t="s">
        <v>56</v>
      </c>
      <c r="B47" s="97">
        <v>128836</v>
      </c>
      <c r="C47" s="95">
        <v>4351609313.8000002</v>
      </c>
      <c r="D47" s="36">
        <f t="shared" si="10"/>
        <v>54925.837325659188</v>
      </c>
      <c r="E47" s="36">
        <v>14788839</v>
      </c>
      <c r="F47" s="36">
        <v>630338599</v>
      </c>
      <c r="G47" s="36">
        <v>79227</v>
      </c>
      <c r="H47" s="72">
        <f t="shared" si="11"/>
        <v>0.61494458070725577</v>
      </c>
      <c r="I47" s="51">
        <v>489128537</v>
      </c>
      <c r="J47" s="51">
        <f t="shared" si="12"/>
        <v>6173.760675022404</v>
      </c>
      <c r="K47" s="36">
        <v>234003</v>
      </c>
      <c r="L47" s="36">
        <v>585444768</v>
      </c>
      <c r="M47" s="36">
        <v>2661486248.8000002</v>
      </c>
      <c r="N47" s="36">
        <v>2476167921</v>
      </c>
      <c r="O47" s="75">
        <f t="shared" si="13"/>
        <v>0.93037036058948053</v>
      </c>
      <c r="P47" s="77">
        <f t="shared" si="14"/>
        <v>0.61160964987361965</v>
      </c>
      <c r="Q47" s="36">
        <v>161526381</v>
      </c>
      <c r="R47" s="36">
        <v>11445974.32</v>
      </c>
      <c r="S47" s="36">
        <v>150080406.68000001</v>
      </c>
      <c r="T47" s="38">
        <f t="shared" si="15"/>
        <v>1894.3088426925165</v>
      </c>
      <c r="U47" s="37">
        <f t="shared" si="16"/>
        <v>3.448848365225686E-2</v>
      </c>
    </row>
    <row r="48" spans="1:21" ht="10.5" customHeight="1">
      <c r="A48" s="12" t="s">
        <v>55</v>
      </c>
      <c r="B48" s="97">
        <v>129135</v>
      </c>
      <c r="C48" s="95">
        <v>4441317147.7200003</v>
      </c>
      <c r="D48" s="36">
        <f t="shared" si="10"/>
        <v>64846.213282523</v>
      </c>
      <c r="E48" s="36">
        <v>13136311</v>
      </c>
      <c r="F48" s="36">
        <v>662626662.60000002</v>
      </c>
      <c r="G48" s="36">
        <v>68490</v>
      </c>
      <c r="H48" s="72">
        <f t="shared" si="11"/>
        <v>0.53037518875595302</v>
      </c>
      <c r="I48" s="51">
        <v>423315389</v>
      </c>
      <c r="J48" s="51">
        <f t="shared" si="12"/>
        <v>6180.6889910935906</v>
      </c>
      <c r="K48" s="36">
        <v>196975</v>
      </c>
      <c r="L48" s="36">
        <v>492443285</v>
      </c>
      <c r="M48" s="36">
        <v>2876068122.1200004</v>
      </c>
      <c r="N48" s="36">
        <v>2675092260</v>
      </c>
      <c r="O48" s="75">
        <f t="shared" si="13"/>
        <v>0.93012131368715367</v>
      </c>
      <c r="P48" s="77">
        <f t="shared" si="14"/>
        <v>0.64757098546688163</v>
      </c>
      <c r="Q48" s="36">
        <v>176307593</v>
      </c>
      <c r="R48" s="36">
        <v>10456395</v>
      </c>
      <c r="S48" s="36">
        <v>165851198</v>
      </c>
      <c r="T48" s="38">
        <f t="shared" si="15"/>
        <v>2421.5388815885531</v>
      </c>
      <c r="U48" s="37">
        <f t="shared" si="16"/>
        <v>3.7342795500461289E-2</v>
      </c>
    </row>
    <row r="49" spans="1:21" ht="10.5" customHeight="1">
      <c r="A49" s="12" t="s">
        <v>54</v>
      </c>
      <c r="B49" s="97">
        <v>124188</v>
      </c>
      <c r="C49" s="95">
        <v>4074056748</v>
      </c>
      <c r="D49" s="36">
        <f t="shared" si="10"/>
        <v>74750.591684708823</v>
      </c>
      <c r="E49" s="36">
        <v>12398155</v>
      </c>
      <c r="F49" s="36">
        <v>655988511</v>
      </c>
      <c r="G49" s="36">
        <v>54502</v>
      </c>
      <c r="H49" s="72">
        <f t="shared" si="11"/>
        <v>0.43886687924759238</v>
      </c>
      <c r="I49" s="51">
        <v>338432739</v>
      </c>
      <c r="J49" s="51">
        <f t="shared" si="12"/>
        <v>6209.5471542328723</v>
      </c>
      <c r="K49" s="36">
        <v>152565</v>
      </c>
      <c r="L49" s="36">
        <v>381464414</v>
      </c>
      <c r="M49" s="36">
        <v>2710569239</v>
      </c>
      <c r="N49" s="36">
        <v>2499086032</v>
      </c>
      <c r="O49" s="75">
        <f t="shared" si="13"/>
        <v>0.92197830479400644</v>
      </c>
      <c r="P49" s="77">
        <f t="shared" si="14"/>
        <v>0.66532436994910504</v>
      </c>
      <c r="Q49" s="36">
        <v>166179481</v>
      </c>
      <c r="R49" s="36">
        <v>8395703</v>
      </c>
      <c r="S49" s="36">
        <v>157783778</v>
      </c>
      <c r="T49" s="38">
        <f t="shared" si="15"/>
        <v>2895.0089537998606</v>
      </c>
      <c r="U49" s="37">
        <f t="shared" si="16"/>
        <v>3.8728910213991941E-2</v>
      </c>
    </row>
    <row r="50" spans="1:21" ht="10.5" customHeight="1">
      <c r="A50" s="12" t="s">
        <v>53</v>
      </c>
      <c r="B50" s="97">
        <v>113747</v>
      </c>
      <c r="C50" s="95">
        <v>3374650504.3000002</v>
      </c>
      <c r="D50" s="36">
        <f t="shared" si="10"/>
        <v>84709.335415934533</v>
      </c>
      <c r="E50" s="36">
        <v>10223459</v>
      </c>
      <c r="F50" s="36">
        <v>605286690.64999998</v>
      </c>
      <c r="G50" s="36">
        <v>39838</v>
      </c>
      <c r="H50" s="72">
        <f t="shared" si="11"/>
        <v>0.35023341274934722</v>
      </c>
      <c r="I50" s="51">
        <v>249424302</v>
      </c>
      <c r="J50" s="51">
        <f t="shared" si="12"/>
        <v>6260.9644560469906</v>
      </c>
      <c r="K50" s="36">
        <v>109620</v>
      </c>
      <c r="L50" s="36">
        <v>274296174</v>
      </c>
      <c r="M50" s="36">
        <v>2255866796.6500001</v>
      </c>
      <c r="N50" s="36">
        <v>2061473668</v>
      </c>
      <c r="O50" s="75">
        <f t="shared" si="13"/>
        <v>0.91382774508730868</v>
      </c>
      <c r="P50" s="77">
        <f t="shared" si="14"/>
        <v>0.66847420015067072</v>
      </c>
      <c r="Q50" s="36">
        <v>137831261</v>
      </c>
      <c r="R50" s="36">
        <v>6355927</v>
      </c>
      <c r="S50" s="36">
        <v>131475334</v>
      </c>
      <c r="T50" s="38">
        <f t="shared" si="15"/>
        <v>3300.2493599076261</v>
      </c>
      <c r="U50" s="37">
        <f t="shared" si="16"/>
        <v>3.8959688961115624E-2</v>
      </c>
    </row>
    <row r="51" spans="1:21" ht="10.5" customHeight="1">
      <c r="A51" s="12" t="s">
        <v>52</v>
      </c>
      <c r="B51" s="97">
        <v>99382</v>
      </c>
      <c r="C51" s="95">
        <v>2609807222.8400002</v>
      </c>
      <c r="D51" s="36">
        <f t="shared" si="10"/>
        <v>94671.426808865683</v>
      </c>
      <c r="E51" s="36">
        <v>11735314</v>
      </c>
      <c r="F51" s="36">
        <v>508771818</v>
      </c>
      <c r="G51" s="36">
        <v>27567</v>
      </c>
      <c r="H51" s="72">
        <f t="shared" si="11"/>
        <v>0.2773842345696404</v>
      </c>
      <c r="I51" s="51">
        <v>173468749</v>
      </c>
      <c r="J51" s="51">
        <f t="shared" si="12"/>
        <v>6292.6233902854865</v>
      </c>
      <c r="K51" s="36">
        <v>74387</v>
      </c>
      <c r="L51" s="36">
        <v>186034061</v>
      </c>
      <c r="M51" s="36">
        <v>1753267908.8400002</v>
      </c>
      <c r="N51" s="36">
        <v>1577544841</v>
      </c>
      <c r="O51" s="75">
        <f t="shared" si="13"/>
        <v>0.89977397809313564</v>
      </c>
      <c r="P51" s="77">
        <f t="shared" si="14"/>
        <v>0.67179977643409561</v>
      </c>
      <c r="Q51" s="36">
        <v>105977917</v>
      </c>
      <c r="R51" s="36">
        <v>4583937</v>
      </c>
      <c r="S51" s="36">
        <v>101393980</v>
      </c>
      <c r="T51" s="38">
        <f t="shared" si="15"/>
        <v>3678.0926470054774</v>
      </c>
      <c r="U51" s="37">
        <f t="shared" si="16"/>
        <v>3.8851137782377185E-2</v>
      </c>
    </row>
    <row r="52" spans="1:21" ht="10.5" customHeight="1">
      <c r="A52" s="12" t="s">
        <v>51</v>
      </c>
      <c r="B52" s="97">
        <v>281124</v>
      </c>
      <c r="C52" s="95">
        <v>5492352455.3699999</v>
      </c>
      <c r="D52" s="36">
        <f t="shared" si="10"/>
        <v>117395.58523821738</v>
      </c>
      <c r="E52" s="36">
        <v>44527241</v>
      </c>
      <c r="F52" s="36">
        <v>1097497387.0699999</v>
      </c>
      <c r="G52" s="36">
        <v>46785</v>
      </c>
      <c r="H52" s="72">
        <f t="shared" si="11"/>
        <v>0.16642122337473855</v>
      </c>
      <c r="I52" s="51">
        <v>296162238</v>
      </c>
      <c r="J52" s="51">
        <f t="shared" si="12"/>
        <v>6330.2818852196215</v>
      </c>
      <c r="K52" s="36">
        <v>124226</v>
      </c>
      <c r="L52" s="36">
        <v>248700480</v>
      </c>
      <c r="M52" s="36">
        <v>3894519591.3000002</v>
      </c>
      <c r="N52" s="36">
        <v>3357502393</v>
      </c>
      <c r="O52" s="75">
        <f t="shared" si="13"/>
        <v>0.86210951422618409</v>
      </c>
      <c r="P52" s="77">
        <f t="shared" si="14"/>
        <v>0.70908042099378354</v>
      </c>
      <c r="Q52" s="36">
        <v>228265234</v>
      </c>
      <c r="R52" s="36">
        <v>6373013</v>
      </c>
      <c r="S52" s="36">
        <v>221892221</v>
      </c>
      <c r="T52" s="38">
        <f t="shared" si="15"/>
        <v>4742.8069039221973</v>
      </c>
      <c r="U52" s="37">
        <f t="shared" si="16"/>
        <v>4.0400215172471471E-2</v>
      </c>
    </row>
    <row r="53" spans="1:21" ht="10.5" customHeight="1">
      <c r="A53" s="12" t="s">
        <v>50</v>
      </c>
      <c r="B53" s="97">
        <v>109508</v>
      </c>
      <c r="C53" s="95">
        <v>1565131306</v>
      </c>
      <c r="D53" s="36">
        <f t="shared" si="10"/>
        <v>169864.47861949209</v>
      </c>
      <c r="E53" s="36">
        <v>19252971</v>
      </c>
      <c r="F53" s="36">
        <v>244913241</v>
      </c>
      <c r="G53" s="36">
        <v>9214</v>
      </c>
      <c r="H53" s="72">
        <f t="shared" si="11"/>
        <v>8.413997150893085E-2</v>
      </c>
      <c r="I53" s="51">
        <v>58340253</v>
      </c>
      <c r="J53" s="51">
        <f t="shared" si="12"/>
        <v>6331.6966572606907</v>
      </c>
      <c r="K53" s="36">
        <v>24689</v>
      </c>
      <c r="L53" s="36">
        <v>49363560</v>
      </c>
      <c r="M53" s="36">
        <v>1231767223</v>
      </c>
      <c r="N53" s="36">
        <v>967428163</v>
      </c>
      <c r="O53" s="75">
        <f t="shared" si="13"/>
        <v>0.78539852736445159</v>
      </c>
      <c r="P53" s="77">
        <f t="shared" si="14"/>
        <v>0.78700567695372647</v>
      </c>
      <c r="Q53" s="36">
        <v>67938797</v>
      </c>
      <c r="R53" s="36">
        <v>2263262</v>
      </c>
      <c r="S53" s="36">
        <v>65675535</v>
      </c>
      <c r="T53" s="38">
        <f t="shared" si="15"/>
        <v>7127.7984588669415</v>
      </c>
      <c r="U53" s="37">
        <f t="shared" si="16"/>
        <v>4.1961677431299173E-2</v>
      </c>
    </row>
    <row r="54" spans="1:21" ht="10.5" customHeight="1">
      <c r="A54" s="12" t="s">
        <v>49</v>
      </c>
      <c r="B54" s="97">
        <v>120887</v>
      </c>
      <c r="C54" s="95">
        <v>1640790659</v>
      </c>
      <c r="D54" s="36">
        <f t="shared" si="10"/>
        <v>275531.59680940385</v>
      </c>
      <c r="E54" s="36">
        <v>36432480</v>
      </c>
      <c r="F54" s="36">
        <v>166423502</v>
      </c>
      <c r="G54" s="36">
        <v>5955</v>
      </c>
      <c r="H54" s="72">
        <f t="shared" si="11"/>
        <v>4.9260879995367574E-2</v>
      </c>
      <c r="I54" s="51">
        <v>37558408</v>
      </c>
      <c r="J54" s="51">
        <f t="shared" si="12"/>
        <v>6307.0374475230901</v>
      </c>
      <c r="K54" s="36">
        <v>16385</v>
      </c>
      <c r="L54" s="36">
        <v>32853404</v>
      </c>
      <c r="M54" s="36">
        <v>1440387825</v>
      </c>
      <c r="N54" s="36">
        <v>1034086315</v>
      </c>
      <c r="O54" s="75">
        <f t="shared" si="13"/>
        <v>0.71792214364211249</v>
      </c>
      <c r="P54" s="77">
        <f t="shared" si="14"/>
        <v>0.87786203383060579</v>
      </c>
      <c r="Q54" s="36">
        <v>75612751</v>
      </c>
      <c r="R54" s="36">
        <v>5538093</v>
      </c>
      <c r="S54" s="36">
        <v>70074658</v>
      </c>
      <c r="T54" s="38">
        <f t="shared" si="15"/>
        <v>11767.364903442485</v>
      </c>
      <c r="U54" s="37">
        <f t="shared" si="16"/>
        <v>4.2707860150001012E-2</v>
      </c>
    </row>
    <row r="55" spans="1:21" ht="10.5" customHeight="1">
      <c r="A55" s="12" t="s">
        <v>48</v>
      </c>
      <c r="B55" s="97">
        <v>24559</v>
      </c>
      <c r="C55" s="95">
        <v>591222629</v>
      </c>
      <c r="D55" s="36">
        <f t="shared" si="10"/>
        <v>689874.71295215865</v>
      </c>
      <c r="E55" s="36">
        <v>17901286</v>
      </c>
      <c r="F55" s="36">
        <v>35235447</v>
      </c>
      <c r="G55" s="36">
        <v>857</v>
      </c>
      <c r="H55" s="72">
        <f t="shared" si="11"/>
        <v>3.4895557636711594E-2</v>
      </c>
      <c r="I55" s="51">
        <v>5338806</v>
      </c>
      <c r="J55" s="51">
        <f t="shared" si="12"/>
        <v>6229.6452742123683</v>
      </c>
      <c r="K55" s="36">
        <v>2434</v>
      </c>
      <c r="L55" s="36">
        <v>4896000</v>
      </c>
      <c r="M55" s="36">
        <v>563653662</v>
      </c>
      <c r="N55" s="36">
        <v>321649330</v>
      </c>
      <c r="O55" s="75">
        <f t="shared" si="13"/>
        <v>0.57065065249234559</v>
      </c>
      <c r="P55" s="77">
        <f t="shared" si="14"/>
        <v>0.95336956732080702</v>
      </c>
      <c r="Q55" s="36">
        <v>24372346</v>
      </c>
      <c r="R55" s="36">
        <v>3338164</v>
      </c>
      <c r="S55" s="36">
        <v>21034182</v>
      </c>
      <c r="T55" s="38">
        <f t="shared" si="15"/>
        <v>24543.96966161027</v>
      </c>
      <c r="U55" s="37">
        <f t="shared" si="16"/>
        <v>3.5577430511375095E-2</v>
      </c>
    </row>
    <row r="56" spans="1:21" ht="10.5" customHeight="1">
      <c r="A56" s="8" t="s">
        <v>13</v>
      </c>
      <c r="B56" s="97">
        <v>16593</v>
      </c>
      <c r="C56" s="95">
        <v>1740441605</v>
      </c>
      <c r="D56" s="36">
        <f t="shared" si="10"/>
        <v>2586094.5096582468</v>
      </c>
      <c r="E56" s="36">
        <v>34097999</v>
      </c>
      <c r="F56" s="36">
        <v>54140401</v>
      </c>
      <c r="G56" s="36">
        <v>673</v>
      </c>
      <c r="H56" s="72">
        <f t="shared" si="11"/>
        <v>4.0559271982161152E-2</v>
      </c>
      <c r="I56" s="51">
        <v>4192182</v>
      </c>
      <c r="J56" s="51">
        <f t="shared" si="12"/>
        <v>6229.0965824665673</v>
      </c>
      <c r="K56" s="36">
        <v>2061</v>
      </c>
      <c r="L56" s="36">
        <v>4112700</v>
      </c>
      <c r="M56" s="36">
        <v>1712094321</v>
      </c>
      <c r="N56" s="36">
        <v>524225879</v>
      </c>
      <c r="O56" s="75">
        <f t="shared" si="13"/>
        <v>0.30618983578767445</v>
      </c>
      <c r="P56" s="77">
        <f t="shared" si="14"/>
        <v>0.98371259115010645</v>
      </c>
      <c r="Q56" s="36">
        <v>40251567</v>
      </c>
      <c r="R56" s="36">
        <v>4677248</v>
      </c>
      <c r="S56" s="36">
        <v>35574319</v>
      </c>
      <c r="T56" s="38">
        <f t="shared" si="15"/>
        <v>52859.315007429417</v>
      </c>
      <c r="U56" s="37">
        <f t="shared" si="16"/>
        <v>2.0439823374596933E-2</v>
      </c>
    </row>
    <row r="57" spans="1:21" ht="10.5" customHeight="1" thickBot="1">
      <c r="A57" s="24" t="s">
        <v>1</v>
      </c>
      <c r="B57" s="98">
        <f>SUM(B38:B56)</f>
        <v>1737706</v>
      </c>
      <c r="C57" s="90">
        <f>SUM(C38:C56)</f>
        <v>40423608293.82</v>
      </c>
      <c r="D57" s="83">
        <f t="shared" ref="D57" si="17">C57/G57</f>
        <v>52810.598140715534</v>
      </c>
      <c r="E57" s="30">
        <f>SUM(E38:E56)</f>
        <v>761880002</v>
      </c>
      <c r="F57" s="30">
        <f t="shared" ref="F57:S57" si="18">SUM(F38:F56)</f>
        <v>6784376108.5699997</v>
      </c>
      <c r="G57" s="30">
        <f t="shared" si="18"/>
        <v>765445</v>
      </c>
      <c r="H57" s="73">
        <f t="shared" ref="H57" si="19">G57/B57</f>
        <v>0.44049165969387227</v>
      </c>
      <c r="I57" s="30">
        <f>SUM(I38:I56)</f>
        <v>4780698641</v>
      </c>
      <c r="J57" s="82">
        <f t="shared" ref="J57" si="20">I57/G57</f>
        <v>6245.646180979692</v>
      </c>
      <c r="K57" s="30">
        <f t="shared" si="18"/>
        <v>2234781</v>
      </c>
      <c r="L57" s="30">
        <f>SUM(L38:L56)</f>
        <v>5493698145</v>
      </c>
      <c r="M57" s="30">
        <f t="shared" si="18"/>
        <v>24126715401.25</v>
      </c>
      <c r="N57" s="30">
        <f t="shared" si="18"/>
        <v>20547276722</v>
      </c>
      <c r="O57" s="80">
        <f t="shared" si="13"/>
        <v>0.85164003389103893</v>
      </c>
      <c r="P57" s="81">
        <f t="shared" ref="P57" si="21">M57/C57</f>
        <v>0.59684714995960708</v>
      </c>
      <c r="Q57" s="30">
        <f t="shared" si="18"/>
        <v>1462988751</v>
      </c>
      <c r="R57" s="30">
        <f t="shared" si="18"/>
        <v>110660481.66</v>
      </c>
      <c r="S57" s="30">
        <f t="shared" si="18"/>
        <v>1352328269.3400002</v>
      </c>
      <c r="T57" s="64">
        <f t="shared" ref="T57" si="22">S57/G57</f>
        <v>1766.7216708450642</v>
      </c>
      <c r="U57" s="34">
        <f t="shared" ref="U57" si="23">S57/C57</f>
        <v>3.3453922755004167E-2</v>
      </c>
    </row>
    <row r="58" spans="1:21" ht="10.5" customHeight="1">
      <c r="A58" s="105" t="s">
        <v>133</v>
      </c>
      <c r="B58" s="106"/>
      <c r="C58" s="106"/>
      <c r="D58" s="106"/>
      <c r="E58" s="106"/>
      <c r="F58" s="106"/>
      <c r="G58" s="106"/>
      <c r="H58" s="106"/>
      <c r="I58" s="106"/>
      <c r="J58" s="106"/>
      <c r="K58" s="106"/>
      <c r="L58" s="106"/>
      <c r="M58" s="106"/>
      <c r="N58" s="106"/>
      <c r="O58" s="106"/>
      <c r="P58" s="106"/>
      <c r="Q58" s="106"/>
      <c r="R58" s="107"/>
      <c r="S58" s="108"/>
      <c r="T58" s="107"/>
      <c r="U58" s="108"/>
    </row>
    <row r="59" spans="1:21" ht="10.5" customHeight="1">
      <c r="A59" s="105" t="s">
        <v>134</v>
      </c>
      <c r="B59" s="106"/>
      <c r="C59" s="106"/>
      <c r="D59" s="106"/>
      <c r="E59" s="106"/>
      <c r="F59" s="106"/>
      <c r="G59" s="106"/>
      <c r="H59" s="106"/>
      <c r="I59" s="106"/>
      <c r="J59" s="106"/>
      <c r="K59" s="106"/>
      <c r="L59" s="106"/>
      <c r="M59" s="106"/>
      <c r="N59" s="106"/>
      <c r="O59" s="106"/>
      <c r="P59" s="106"/>
      <c r="Q59" s="106"/>
      <c r="R59" s="107"/>
      <c r="S59" s="108"/>
      <c r="T59" s="107"/>
      <c r="U59" s="108"/>
    </row>
    <row r="60" spans="1:21" ht="10.5" customHeight="1">
      <c r="A60" s="105" t="s">
        <v>111</v>
      </c>
      <c r="B60" s="106"/>
      <c r="C60" s="106"/>
      <c r="D60" s="106"/>
      <c r="E60" s="106"/>
      <c r="F60" s="106"/>
      <c r="G60" s="106"/>
      <c r="H60" s="106"/>
      <c r="I60" s="106"/>
      <c r="J60" s="106"/>
      <c r="K60" s="106"/>
      <c r="L60" s="106"/>
      <c r="M60" s="106"/>
      <c r="N60" s="106"/>
      <c r="O60" s="106"/>
      <c r="P60" s="106"/>
      <c r="Q60" s="106"/>
      <c r="R60" s="106"/>
      <c r="S60" s="106"/>
      <c r="T60" s="106"/>
      <c r="U60" s="107"/>
    </row>
    <row r="61" spans="1:21" ht="10.5" customHeight="1">
      <c r="A61" s="105" t="s">
        <v>126</v>
      </c>
      <c r="B61" s="109"/>
      <c r="C61" s="109"/>
      <c r="D61" s="109"/>
      <c r="E61" s="109"/>
      <c r="F61" s="109"/>
      <c r="G61" s="109"/>
      <c r="H61" s="109"/>
      <c r="I61" s="109"/>
      <c r="J61" s="109"/>
      <c r="K61" s="109"/>
      <c r="L61" s="109"/>
      <c r="M61" s="109"/>
      <c r="N61" s="109"/>
      <c r="O61" s="109"/>
      <c r="P61" s="109"/>
      <c r="Q61" s="110"/>
      <c r="R61" s="110"/>
      <c r="S61" s="110"/>
      <c r="T61" s="110"/>
      <c r="U61" s="110"/>
    </row>
    <row r="62" spans="1:21" ht="10.5" customHeight="1">
      <c r="A62" s="111" t="s">
        <v>91</v>
      </c>
      <c r="B62" s="111"/>
      <c r="C62" s="111"/>
      <c r="D62" s="111"/>
      <c r="E62" s="111"/>
      <c r="F62" s="111"/>
      <c r="G62" s="111"/>
      <c r="H62" s="111"/>
      <c r="I62" s="111"/>
      <c r="J62" s="111"/>
      <c r="K62" s="111"/>
      <c r="L62" s="111"/>
      <c r="M62" s="110"/>
      <c r="N62" s="110"/>
      <c r="O62" s="110"/>
      <c r="P62" s="110"/>
      <c r="Q62" s="110"/>
      <c r="R62" s="110"/>
      <c r="S62" s="110"/>
      <c r="T62" s="110"/>
      <c r="U62" s="110"/>
    </row>
    <row r="63" spans="1:21" ht="10.5" customHeight="1">
      <c r="A63" s="111" t="s">
        <v>92</v>
      </c>
      <c r="B63" s="111"/>
      <c r="C63" s="111"/>
      <c r="D63" s="111"/>
      <c r="E63" s="111"/>
      <c r="F63" s="111"/>
      <c r="G63" s="111"/>
      <c r="H63" s="111"/>
      <c r="I63" s="111"/>
      <c r="J63" s="111"/>
      <c r="K63" s="111"/>
      <c r="L63" s="111"/>
      <c r="M63" s="110"/>
      <c r="N63" s="110"/>
      <c r="O63" s="110"/>
      <c r="P63" s="110"/>
      <c r="Q63" s="110"/>
      <c r="R63" s="110"/>
      <c r="S63" s="110"/>
      <c r="T63" s="110"/>
      <c r="U63" s="110"/>
    </row>
    <row r="64" spans="1:21" ht="10.5" customHeight="1">
      <c r="A64" s="111" t="s">
        <v>135</v>
      </c>
      <c r="B64" s="111"/>
      <c r="C64" s="111"/>
      <c r="D64" s="111"/>
      <c r="E64" s="111"/>
      <c r="F64" s="111"/>
      <c r="G64" s="111"/>
      <c r="H64" s="111"/>
      <c r="I64" s="111"/>
      <c r="J64" s="111"/>
      <c r="K64" s="111"/>
      <c r="L64" s="111"/>
      <c r="M64" s="110"/>
      <c r="N64" s="110"/>
      <c r="O64" s="110"/>
      <c r="P64" s="110"/>
      <c r="Q64" s="110"/>
      <c r="R64" s="110"/>
      <c r="S64" s="110"/>
      <c r="T64" s="110"/>
      <c r="U64" s="110"/>
    </row>
    <row r="65" spans="1:21" ht="10.5" customHeight="1">
      <c r="A65" s="112" t="s">
        <v>128</v>
      </c>
      <c r="B65" s="111"/>
      <c r="C65" s="111"/>
      <c r="D65" s="111"/>
      <c r="E65" s="111"/>
      <c r="F65" s="111"/>
      <c r="G65" s="111"/>
      <c r="H65" s="111"/>
      <c r="I65" s="111"/>
      <c r="J65" s="111"/>
      <c r="K65" s="111"/>
      <c r="L65" s="111"/>
      <c r="M65" s="110"/>
      <c r="N65" s="110"/>
      <c r="O65" s="110"/>
      <c r="P65" s="110"/>
      <c r="Q65" s="110"/>
      <c r="R65" s="110"/>
      <c r="S65" s="110"/>
      <c r="T65" s="110"/>
      <c r="U65" s="110"/>
    </row>
    <row r="66" spans="1:21" ht="10.5" customHeight="1">
      <c r="A66" s="112" t="s">
        <v>95</v>
      </c>
      <c r="B66" s="111"/>
      <c r="C66" s="111"/>
      <c r="D66" s="111"/>
      <c r="E66" s="111"/>
      <c r="F66" s="111"/>
      <c r="G66" s="111"/>
      <c r="H66" s="111"/>
      <c r="I66" s="111"/>
      <c r="J66" s="111"/>
      <c r="K66" s="111"/>
      <c r="L66" s="111"/>
      <c r="M66" s="110"/>
      <c r="N66" s="110"/>
      <c r="O66" s="110"/>
      <c r="P66" s="110"/>
      <c r="Q66" s="110"/>
      <c r="R66" s="110"/>
      <c r="S66" s="110"/>
      <c r="T66" s="110"/>
      <c r="U66" s="110"/>
    </row>
    <row r="67" spans="1:21" ht="10.5" customHeight="1">
      <c r="A67" s="112" t="s">
        <v>125</v>
      </c>
      <c r="B67" s="111"/>
      <c r="C67" s="111"/>
      <c r="D67" s="111"/>
      <c r="E67" s="111"/>
      <c r="F67" s="111"/>
      <c r="G67" s="111"/>
      <c r="H67" s="111"/>
      <c r="I67" s="111"/>
      <c r="J67" s="111"/>
      <c r="K67" s="111"/>
      <c r="L67" s="111"/>
      <c r="M67" s="110"/>
      <c r="N67" s="110"/>
      <c r="O67" s="110"/>
      <c r="P67" s="110"/>
      <c r="Q67" s="110"/>
      <c r="R67" s="110"/>
      <c r="S67" s="110"/>
      <c r="T67" s="110"/>
      <c r="U67" s="110"/>
    </row>
    <row r="68" spans="1:21" ht="10.5" customHeight="1">
      <c r="A68" s="111" t="s">
        <v>129</v>
      </c>
      <c r="B68" s="111"/>
      <c r="C68" s="111"/>
      <c r="D68" s="111"/>
      <c r="E68" s="111"/>
      <c r="F68" s="111"/>
      <c r="G68" s="111"/>
      <c r="H68" s="111"/>
      <c r="I68" s="111"/>
      <c r="J68" s="111"/>
      <c r="K68" s="111"/>
      <c r="L68" s="111"/>
      <c r="M68" s="110"/>
      <c r="N68" s="110"/>
      <c r="O68" s="110"/>
      <c r="P68" s="110"/>
      <c r="Q68" s="110"/>
      <c r="R68" s="110"/>
      <c r="S68" s="110"/>
      <c r="T68" s="110"/>
      <c r="U68" s="110"/>
    </row>
    <row r="69" spans="1:21" ht="10.5" customHeight="1">
      <c r="B69" s="56"/>
      <c r="C69" s="56"/>
      <c r="D69" s="56"/>
      <c r="E69" s="56"/>
      <c r="F69" s="56"/>
      <c r="G69" s="56"/>
      <c r="H69" s="56"/>
      <c r="I69" s="56"/>
      <c r="J69" s="56"/>
      <c r="K69" s="56"/>
      <c r="L69" s="56"/>
      <c r="M69" s="56"/>
      <c r="N69" s="56"/>
      <c r="O69" s="56"/>
      <c r="P69" s="56"/>
      <c r="Q69" s="56"/>
      <c r="R69" s="56"/>
      <c r="S69" s="56"/>
      <c r="T69" s="56"/>
      <c r="U69" s="56"/>
    </row>
  </sheetData>
  <printOptions horizontalCentered="1"/>
  <pageMargins left="0" right="0" top="0.4" bottom="0" header="0" footer="0"/>
  <pageSetup scale="78" orientation="landscape" r:id="rId1"/>
  <headerFooter alignWithMargins="0"/>
  <ignoredErrors>
    <ignoredError sqref="H36 D57 H57 J57 D36 J36" formula="1"/>
    <ignoredError sqref="U36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 2013 Calculation MFJ Std Ded</vt:lpstr>
      <vt:lpstr>' 2013 Calculation MFJ Std Ded'!Print_Area</vt:lpstr>
    </vt:vector>
  </TitlesOfParts>
  <Company>NC Department of Revenue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rvafc00</dc:creator>
  <cp:lastModifiedBy>afbryan</cp:lastModifiedBy>
  <cp:lastPrinted>2014-12-02T14:38:53Z</cp:lastPrinted>
  <dcterms:created xsi:type="dcterms:W3CDTF">2005-06-27T11:45:55Z</dcterms:created>
  <dcterms:modified xsi:type="dcterms:W3CDTF">2015-11-20T21:34:54Z</dcterms:modified>
</cp:coreProperties>
</file>