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III. State Tax Collections\"/>
    </mc:Choice>
  </mc:AlternateContent>
  <bookViews>
    <workbookView xWindow="1650" yWindow="180" windowWidth="14775" windowHeight="8640"/>
  </bookViews>
  <sheets>
    <sheet name="Insurance premium tax" sheetId="5" r:id="rId1"/>
  </sheets>
  <definedNames>
    <definedName name="_xlnm.Print_Area" localSheetId="0">'Insurance premium tax'!$A$1:$O$57</definedName>
  </definedNames>
  <calcPr calcId="152511" calcOnSave="0"/>
</workbook>
</file>

<file path=xl/calcChain.xml><?xml version="1.0" encoding="utf-8"?>
<calcChain xmlns="http://schemas.openxmlformats.org/spreadsheetml/2006/main">
  <c r="M24" i="5" l="1"/>
  <c r="K24" i="5"/>
  <c r="J24" i="5"/>
  <c r="D24" i="5" l="1"/>
  <c r="I24" i="5" s="1"/>
  <c r="M23" i="5"/>
  <c r="K23" i="5"/>
  <c r="J23" i="5"/>
  <c r="D23" i="5"/>
  <c r="M22" i="5"/>
  <c r="K22" i="5"/>
  <c r="J22" i="5"/>
  <c r="D22" i="5"/>
  <c r="I22" i="5" s="1"/>
  <c r="M21" i="5"/>
  <c r="M20" i="5"/>
  <c r="K21" i="5"/>
  <c r="K20" i="5"/>
  <c r="K19" i="5"/>
  <c r="K18" i="5"/>
  <c r="K17" i="5"/>
  <c r="J21" i="5"/>
  <c r="J20" i="5"/>
  <c r="J19" i="5"/>
  <c r="J18" i="5"/>
  <c r="J17" i="5"/>
  <c r="I14" i="5"/>
  <c r="D21" i="5"/>
  <c r="D20" i="5"/>
  <c r="I20" i="5" s="1"/>
  <c r="M19" i="5"/>
  <c r="D19" i="5"/>
  <c r="M18" i="5"/>
  <c r="D18" i="5"/>
  <c r="I18" i="5" s="1"/>
  <c r="D15" i="5"/>
  <c r="I15" i="5" s="1"/>
  <c r="J15" i="5"/>
  <c r="K15" i="5"/>
  <c r="M15" i="5"/>
  <c r="D16" i="5"/>
  <c r="I16" i="5" s="1"/>
  <c r="J16" i="5"/>
  <c r="K16" i="5"/>
  <c r="M16" i="5"/>
  <c r="D17" i="5"/>
  <c r="L17" i="5" s="1"/>
  <c r="M17" i="5"/>
  <c r="L23" i="5" l="1"/>
  <c r="L24" i="5"/>
  <c r="L22" i="5"/>
  <c r="I23" i="5"/>
  <c r="N23" i="5" s="1"/>
  <c r="L16" i="5"/>
  <c r="L15" i="5"/>
  <c r="L19" i="5"/>
  <c r="N15" i="5"/>
  <c r="L21" i="5"/>
  <c r="N16" i="5"/>
  <c r="I17" i="5"/>
  <c r="N17" i="5" s="1"/>
  <c r="I19" i="5"/>
  <c r="N19" i="5" s="1"/>
  <c r="I21" i="5"/>
  <c r="N21" i="5" s="1"/>
  <c r="L18" i="5"/>
  <c r="L20" i="5"/>
  <c r="N22" i="5" l="1"/>
  <c r="N24" i="5"/>
  <c r="N18" i="5"/>
  <c r="N20" i="5"/>
</calcChain>
</file>

<file path=xl/sharedStrings.xml><?xml version="1.0" encoding="utf-8"?>
<sst xmlns="http://schemas.openxmlformats.org/spreadsheetml/2006/main" count="84" uniqueCount="63">
  <si>
    <t>Regulatory</t>
  </si>
  <si>
    <t>Fiscal</t>
  </si>
  <si>
    <t>year</t>
  </si>
  <si>
    <t>Special</t>
  </si>
  <si>
    <t>Amount</t>
  </si>
  <si>
    <t>Revenue</t>
  </si>
  <si>
    <t>to</t>
  </si>
  <si>
    <t>Fund</t>
  </si>
  <si>
    <t>General</t>
  </si>
  <si>
    <t>Allocation</t>
  </si>
  <si>
    <t>Premiums</t>
  </si>
  <si>
    <t>Insurance</t>
  </si>
  <si>
    <t>Tax &amp;</t>
  </si>
  <si>
    <t>Amount to</t>
  </si>
  <si>
    <t>net</t>
  </si>
  <si>
    <t>Refunds</t>
  </si>
  <si>
    <t>Fee</t>
  </si>
  <si>
    <t>collections</t>
  </si>
  <si>
    <t>Amount of Insurance Tax Collections to General Fund</t>
  </si>
  <si>
    <t>2000-01………</t>
  </si>
  <si>
    <t>2001-02………</t>
  </si>
  <si>
    <t>2002-03………</t>
  </si>
  <si>
    <t>[$]</t>
  </si>
  <si>
    <t>gross</t>
  </si>
  <si>
    <t>2003-04………</t>
  </si>
  <si>
    <t xml:space="preserve">                              Year-over-year % change</t>
  </si>
  <si>
    <t>2004-05………</t>
  </si>
  <si>
    <t>2005-06………</t>
  </si>
  <si>
    <t>OSBM</t>
  </si>
  <si>
    <t>Civil Pen-</t>
  </si>
  <si>
    <t>alty &amp; For-</t>
  </si>
  <si>
    <t>feiture Fund</t>
  </si>
  <si>
    <t>2006-07………</t>
  </si>
  <si>
    <t>collection</t>
  </si>
  <si>
    <t>cost</t>
  </si>
  <si>
    <t>Fines/</t>
  </si>
  <si>
    <t>forfeitures</t>
  </si>
  <si>
    <t>2007-08………</t>
  </si>
  <si>
    <t>2008-09………</t>
  </si>
  <si>
    <t>NC Health</t>
  </si>
  <si>
    <t>Risk Pool</t>
  </si>
  <si>
    <t>2009-10………</t>
  </si>
  <si>
    <t>2010-11………</t>
  </si>
  <si>
    <t>2011-12………</t>
  </si>
  <si>
    <t xml:space="preserve"> </t>
  </si>
  <si>
    <t xml:space="preserve">                                                   [§ 105 ARTICLE 8B.; § 58 ARTICLE 6.]  </t>
  </si>
  <si>
    <t>2012-13………</t>
  </si>
  <si>
    <r>
      <t xml:space="preserve">Effective </t>
    </r>
    <r>
      <rPr>
        <b/>
        <u/>
        <sz val="8"/>
        <rFont val="Times New Roman"/>
        <family val="1"/>
      </rPr>
      <t>January 1, 1997</t>
    </r>
    <r>
      <rPr>
        <b/>
        <sz val="8"/>
        <rFont val="Times New Roman"/>
        <family val="1"/>
      </rPr>
      <t xml:space="preserve">, the insurance statutes were amended to transfer the responsibility for collecting certain insurance taxes from DOI to DOR.  As a result, procedures for  </t>
    </r>
  </si>
  <si>
    <t>reporting collections were altered to accommodate these changes.</t>
  </si>
  <si>
    <t xml:space="preserve">Detail may not add to totals due to rounding.  Collections shown in the table only include those taxes deposited to the General Fund by the state Department of Revenue; collections </t>
  </si>
  <si>
    <t xml:space="preserve">are a combination of tax collections directly received from taxpayers by DOR pursuant to § 105 and collections of taxes administered by DOI as required to be reported to DOR.  </t>
  </si>
  <si>
    <t xml:space="preserve">transferred from the General Fund to the NC Health Insurance Risk Pool Fund established in § 58-50-225.  The amount of the initial transfer, $17,153,195, is the actual difference   </t>
  </si>
  <si>
    <t xml:space="preserve">between the amount of General Fund attributed revenue collected during fiscal year 2007-08, $492,698,607, and the comparable amount collected during fiscal year 2006-07, $475,545,413.       </t>
  </si>
  <si>
    <t xml:space="preserve">                                                                                               TABLE 49.   INSURANCE PREMIUM TAX COLLECTIONS</t>
  </si>
  <si>
    <t>2013-14………</t>
  </si>
  <si>
    <t>2014-15………</t>
  </si>
  <si>
    <t>Net</t>
  </si>
  <si>
    <t>collections:</t>
  </si>
  <si>
    <t>Allocations and Transfers:</t>
  </si>
  <si>
    <t>(Beginning with fiscal year 2010-11, the transfer calculation factor is reduced to 30% of the growth in revenue as defined within § 105-228.5B.)  § 58-50-225 is repealed effective</t>
  </si>
  <si>
    <r>
      <rPr>
        <b/>
        <u/>
        <sz val="8"/>
        <rFont val="Times New Roman"/>
        <family val="1"/>
      </rPr>
      <t>January 1, 2017</t>
    </r>
    <r>
      <rPr>
        <b/>
        <sz val="8"/>
        <rFont val="Times New Roman"/>
        <family val="1"/>
      </rPr>
      <t>; insurance operations of the Pool were scheduled to sunset on January 1, 2014.</t>
    </r>
  </si>
  <si>
    <t>Fund†</t>
  </si>
  <si>
    <t xml:space="preserve">†SL 2007-532, s. 4(c) provides that, beginning in fiscal year 2008-09, an amount equal to the growth in revenue from the tax applied to gross premiums under § 105-228.5(d)(2) 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</si>
</sst>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>
    <font>
      <sz val="8"/>
      <name val="Times New Roman"/>
    </font>
    <font>
      <b/>
      <sz val="8"/>
      <name val="Times New Roman"/>
      <family val="1"/>
    </font>
    <font>
      <b/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2" borderId="0" xfId="0" applyNumberFormat="1" applyFont="1" applyFill="1" applyAlignment="1">
      <alignment horizontal="left"/>
    </xf>
    <xf numFmtId="3" fontId="1" fillId="2" borderId="0" xfId="0" applyNumberFormat="1" applyFont="1" applyFill="1"/>
    <xf numFmtId="0" fontId="0" fillId="2" borderId="0" xfId="0" applyFill="1"/>
    <xf numFmtId="3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/>
    <xf numFmtId="3" fontId="1" fillId="2" borderId="6" xfId="0" applyNumberFormat="1" applyFont="1" applyFill="1" applyBorder="1"/>
    <xf numFmtId="3" fontId="1" fillId="2" borderId="0" xfId="0" applyNumberFormat="1" applyFont="1" applyFill="1" applyBorder="1"/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/>
    <xf numFmtId="0" fontId="1" fillId="2" borderId="7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left"/>
    </xf>
    <xf numFmtId="3" fontId="1" fillId="2" borderId="9" xfId="0" applyNumberFormat="1" applyFont="1" applyFill="1" applyBorder="1"/>
    <xf numFmtId="10" fontId="1" fillId="2" borderId="0" xfId="0" applyNumberFormat="1" applyFont="1" applyFill="1"/>
    <xf numFmtId="10" fontId="1" fillId="2" borderId="0" xfId="0" applyNumberFormat="1" applyFont="1" applyFill="1" applyBorder="1"/>
    <xf numFmtId="3" fontId="1" fillId="2" borderId="7" xfId="0" applyNumberFormat="1" applyFont="1" applyFill="1" applyBorder="1"/>
    <xf numFmtId="10" fontId="1" fillId="2" borderId="13" xfId="0" applyNumberFormat="1" applyFont="1" applyFill="1" applyBorder="1"/>
    <xf numFmtId="3" fontId="1" fillId="2" borderId="0" xfId="0" applyNumberFormat="1" applyFont="1" applyFill="1" applyBorder="1" applyAlignment="1"/>
    <xf numFmtId="3" fontId="1" fillId="2" borderId="1" xfId="0" applyNumberFormat="1" applyFont="1" applyFill="1" applyBorder="1" applyAlignment="1"/>
    <xf numFmtId="3" fontId="1" fillId="2" borderId="11" xfId="0" applyNumberFormat="1" applyFont="1" applyFill="1" applyBorder="1"/>
    <xf numFmtId="3" fontId="1" fillId="2" borderId="10" xfId="0" applyNumberFormat="1" applyFont="1" applyFill="1" applyBorder="1"/>
    <xf numFmtId="3" fontId="1" fillId="2" borderId="12" xfId="0" applyNumberFormat="1" applyFont="1" applyFill="1" applyBorder="1"/>
    <xf numFmtId="10" fontId="1" fillId="2" borderId="1" xfId="0" applyNumberFormat="1" applyFont="1" applyFill="1" applyBorder="1"/>
    <xf numFmtId="10" fontId="1" fillId="2" borderId="14" xfId="0" applyNumberFormat="1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3" fontId="1" fillId="2" borderId="15" xfId="0" applyNumberFormat="1" applyFont="1" applyFill="1" applyBorder="1" applyAlignment="1">
      <alignment horizontal="center"/>
    </xf>
    <xf numFmtId="41" fontId="1" fillId="2" borderId="8" xfId="0" applyNumberFormat="1" applyFont="1" applyFill="1" applyBorder="1"/>
    <xf numFmtId="0" fontId="1" fillId="2" borderId="0" xfId="0" applyFont="1" applyFill="1"/>
    <xf numFmtId="3" fontId="1" fillId="2" borderId="16" xfId="0" applyNumberFormat="1" applyFont="1" applyFill="1" applyBorder="1" applyAlignment="1">
      <alignment horizontal="center"/>
    </xf>
    <xf numFmtId="3" fontId="1" fillId="2" borderId="3" xfId="0" applyNumberFormat="1" applyFont="1" applyFill="1" applyBorder="1"/>
    <xf numFmtId="41" fontId="1" fillId="2" borderId="4" xfId="0" applyNumberFormat="1" applyFont="1" applyFill="1" applyBorder="1"/>
    <xf numFmtId="3" fontId="1" fillId="2" borderId="15" xfId="0" applyNumberFormat="1" applyFont="1" applyFill="1" applyBorder="1"/>
    <xf numFmtId="10" fontId="1" fillId="2" borderId="2" xfId="0" applyNumberFormat="1" applyFont="1" applyFill="1" applyBorder="1"/>
    <xf numFmtId="10" fontId="1" fillId="2" borderId="17" xfId="0" applyNumberFormat="1" applyFont="1" applyFill="1" applyBorder="1"/>
    <xf numFmtId="41" fontId="1" fillId="2" borderId="7" xfId="0" applyNumberFormat="1" applyFont="1" applyFill="1" applyBorder="1"/>
    <xf numFmtId="41" fontId="1" fillId="2" borderId="11" xfId="0" applyNumberFormat="1" applyFont="1" applyFill="1" applyBorder="1"/>
    <xf numFmtId="3" fontId="1" fillId="2" borderId="18" xfId="0" applyNumberFormat="1" applyFont="1" applyFill="1" applyBorder="1" applyAlignment="1">
      <alignment horizontal="center"/>
    </xf>
    <xf numFmtId="3" fontId="1" fillId="2" borderId="18" xfId="0" applyNumberFormat="1" applyFont="1" applyFill="1" applyBorder="1"/>
    <xf numFmtId="3" fontId="1" fillId="2" borderId="16" xfId="0" applyNumberFormat="1" applyFont="1" applyFill="1" applyBorder="1"/>
    <xf numFmtId="3" fontId="1" fillId="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Figure 49.1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8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Insurance Tax Collections Contributed to General Fund</a:t>
            </a:r>
          </a:p>
        </c:rich>
      </c:tx>
      <c:layout>
        <c:manualLayout>
          <c:xMode val="edge"/>
          <c:yMode val="edge"/>
          <c:x val="0.20112500444214301"/>
          <c:y val="2.4000177943858711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6.6326530612244902E-2"/>
          <c:y val="0.14400037500097659"/>
          <c:w val="0.91232194621707152"/>
          <c:h val="0.718162879212747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'Insurance premium tax'!$D$35</c:f>
              <c:strCache>
                <c:ptCount val="1"/>
                <c:pt idx="0">
                  <c:v>Amount of Insurance Tax Collections to General Fund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'Insurance premium tax'!$C$36:$C$50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'Insurance premium tax'!$D$36:$D$50</c:f>
              <c:numCache>
                <c:formatCode>#,##0</c:formatCode>
                <c:ptCount val="15"/>
                <c:pt idx="0">
                  <c:v>305791330.60000002</c:v>
                </c:pt>
                <c:pt idx="1">
                  <c:v>340785358.35000002</c:v>
                </c:pt>
                <c:pt idx="2">
                  <c:v>408873354.75999999</c:v>
                </c:pt>
                <c:pt idx="3">
                  <c:v>423405049.66000003</c:v>
                </c:pt>
                <c:pt idx="4">
                  <c:v>431664201.69999999</c:v>
                </c:pt>
                <c:pt idx="5">
                  <c:v>431729294.87000006</c:v>
                </c:pt>
                <c:pt idx="6">
                  <c:v>475545412.57000005</c:v>
                </c:pt>
                <c:pt idx="7">
                  <c:v>492698607.38000011</c:v>
                </c:pt>
                <c:pt idx="8">
                  <c:v>466601944.76999998</c:v>
                </c:pt>
                <c:pt idx="9">
                  <c:v>486848659.69000006</c:v>
                </c:pt>
                <c:pt idx="10">
                  <c:v>480134607.97000003</c:v>
                </c:pt>
                <c:pt idx="11">
                  <c:v>460440591.86999995</c:v>
                </c:pt>
                <c:pt idx="12">
                  <c:v>521509350.51999998</c:v>
                </c:pt>
                <c:pt idx="13">
                  <c:v>440922113.59000003</c:v>
                </c:pt>
                <c:pt idx="14">
                  <c:v>510676294.38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613918272"/>
        <c:axId val="225044320"/>
      </c:barChart>
      <c:catAx>
        <c:axId val="613918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Fiscal year ended</a:t>
                </a:r>
              </a:p>
            </c:rich>
          </c:tx>
          <c:layout>
            <c:manualLayout>
              <c:xMode val="edge"/>
              <c:yMode val="edge"/>
              <c:x val="0.40487833604938667"/>
              <c:y val="0.93214288891854613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5044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04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3918272"/>
        <c:crosses val="autoZero"/>
        <c:crossBetween val="between"/>
        <c:majorUnit val="50000000"/>
        <c:dispUnits>
          <c:builtInUnit val="millions"/>
          <c:dispUnitsLbl>
            <c:layout>
              <c:manualLayout>
                <c:xMode val="edge"/>
                <c:yMode val="edge"/>
                <c:x val="7.6810998238373042E-3"/>
                <c:y val="5.1579364545243811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r>
                    <a:rPr lang="en-US"/>
                    <a:t>($ millions)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gradFill rotWithShape="0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C0C0C0"/>
        </a:gs>
        <a:gs pos="50000">
          <a:srgbClr val="FFFFFF"/>
        </a:gs>
        <a:gs pos="100000">
          <a:srgbClr val="C0C0C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Figure 49.2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  <a:r>
              <a:rPr lang="en-US" sz="85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Insurance Tax Collections Contributed to General Fund                                                  % Change</a:t>
            </a:r>
          </a:p>
        </c:rich>
      </c:tx>
      <c:layout>
        <c:manualLayout>
          <c:xMode val="edge"/>
          <c:yMode val="edge"/>
          <c:x val="0.22529718059436118"/>
          <c:y val="0.64698206841791839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6.6326530612244902E-2"/>
          <c:y val="4.1436316186972362E-2"/>
          <c:w val="0.92495845533759202"/>
          <c:h val="0.80933097038083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'Insurance premium tax'!$E$36:$E$50</c:f>
              <c:strCache>
                <c:ptCount val="15"/>
                <c:pt idx="0">
                  <c:v>11.86%</c:v>
                </c:pt>
                <c:pt idx="1">
                  <c:v>11.44%</c:v>
                </c:pt>
                <c:pt idx="2">
                  <c:v>19.98%</c:v>
                </c:pt>
                <c:pt idx="3">
                  <c:v>3.55%</c:v>
                </c:pt>
                <c:pt idx="4">
                  <c:v>1.95%</c:v>
                </c:pt>
                <c:pt idx="5">
                  <c:v>0.02%</c:v>
                </c:pt>
                <c:pt idx="6">
                  <c:v>10.15%</c:v>
                </c:pt>
                <c:pt idx="7">
                  <c:v>3.61%</c:v>
                </c:pt>
                <c:pt idx="8">
                  <c:v>-5.30%</c:v>
                </c:pt>
                <c:pt idx="9">
                  <c:v>4.34%</c:v>
                </c:pt>
                <c:pt idx="10">
                  <c:v>-1.38%</c:v>
                </c:pt>
                <c:pt idx="11">
                  <c:v>-4.10%</c:v>
                </c:pt>
                <c:pt idx="12">
                  <c:v>13.26%</c:v>
                </c:pt>
                <c:pt idx="13">
                  <c:v>-15.45%</c:v>
                </c:pt>
                <c:pt idx="14">
                  <c:v>15.82%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12700" cmpd="sng"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numRef>
              <c:f>'Insurance premium tax'!$C$36:$C$50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'Insurance premium tax'!$E$36:$E$50</c:f>
              <c:numCache>
                <c:formatCode>0.00%</c:formatCode>
                <c:ptCount val="15"/>
                <c:pt idx="0">
                  <c:v>0.11861050570029202</c:v>
                </c:pt>
                <c:pt idx="1">
                  <c:v>0.11443760580568924</c:v>
                </c:pt>
                <c:pt idx="2">
                  <c:v>0.19979730566966114</c:v>
                </c:pt>
                <c:pt idx="3">
                  <c:v>3.5499999999999997E-2</c:v>
                </c:pt>
                <c:pt idx="4">
                  <c:v>1.9506503398181416E-2</c:v>
                </c:pt>
                <c:pt idx="5">
                  <c:v>1.50795849513866E-4</c:v>
                </c:pt>
                <c:pt idx="6">
                  <c:v>0.10148979515785153</c:v>
                </c:pt>
                <c:pt idx="7">
                  <c:v>3.6070571509245968E-2</c:v>
                </c:pt>
                <c:pt idx="8">
                  <c:v>-5.2966787847794239E-2</c:v>
                </c:pt>
                <c:pt idx="9">
                  <c:v>4.3391835689798076E-2</c:v>
                </c:pt>
                <c:pt idx="10">
                  <c:v>-1.3790839486495019E-2</c:v>
                </c:pt>
                <c:pt idx="11">
                  <c:v>-4.1017697481266782E-2</c:v>
                </c:pt>
                <c:pt idx="12">
                  <c:v>0.13263113576059796</c:v>
                </c:pt>
                <c:pt idx="13">
                  <c:v>-0.15452692621838121</c:v>
                </c:pt>
                <c:pt idx="14">
                  <c:v>0.15820068588091329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25045104"/>
        <c:axId val="225045496"/>
      </c:barChart>
      <c:catAx>
        <c:axId val="225045104"/>
        <c:scaling>
          <c:orientation val="minMax"/>
        </c:scaling>
        <c:delete val="0"/>
        <c:axPos val="b"/>
        <c:minorGridlines>
          <c:spPr>
            <a:ln>
              <a:solidFill>
                <a:srgbClr val="000000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Fiscal year ended</a:t>
                </a:r>
              </a:p>
            </c:rich>
          </c:tx>
          <c:layout>
            <c:manualLayout>
              <c:xMode val="edge"/>
              <c:yMode val="edge"/>
              <c:x val="0.44092445091762394"/>
              <c:y val="0.93214298916860738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cross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5045496"/>
        <c:crosses val="autoZero"/>
        <c:auto val="0"/>
        <c:lblAlgn val="ctr"/>
        <c:lblOffset val="100"/>
        <c:tickLblSkip val="1"/>
        <c:tickMarkSkip val="2"/>
        <c:noMultiLvlLbl val="0"/>
      </c:catAx>
      <c:valAx>
        <c:axId val="225045496"/>
        <c:scaling>
          <c:orientation val="minMax"/>
          <c:max val="0.25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25045104"/>
        <c:crosses val="autoZero"/>
        <c:crossBetween val="between"/>
        <c:majorUnit val="0.0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C0C0C0"/>
        </a:gs>
        <a:gs pos="50000">
          <a:srgbClr val="FFFFFF"/>
        </a:gs>
        <a:gs pos="100000">
          <a:srgbClr val="C0C0C0"/>
        </a:gs>
      </a:gsLst>
      <a:lin ang="5400000" scaled="1"/>
    </a:gra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78" r="0.750000000000000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7</xdr:col>
      <xdr:colOff>161924</xdr:colOff>
      <xdr:row>56</xdr:row>
      <xdr:rowOff>123825</xdr:rowOff>
    </xdr:to>
    <xdr:graphicFrame macro="">
      <xdr:nvGraphicFramePr>
        <xdr:cNvPr id="1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33</xdr:row>
      <xdr:rowOff>9524</xdr:rowOff>
    </xdr:from>
    <xdr:to>
      <xdr:col>14</xdr:col>
      <xdr:colOff>809625</xdr:colOff>
      <xdr:row>56</xdr:row>
      <xdr:rowOff>123824</xdr:rowOff>
    </xdr:to>
    <xdr:graphicFrame macro="">
      <xdr:nvGraphicFramePr>
        <xdr:cNvPr id="1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selection activeCell="H62" sqref="H62"/>
    </sheetView>
  </sheetViews>
  <sheetFormatPr defaultRowHeight="11.25"/>
  <cols>
    <col min="1" max="1" width="9.5" style="3" customWidth="1"/>
    <col min="2" max="2" width="10.83203125" style="3" customWidth="1"/>
    <col min="3" max="3" width="10" style="3" customWidth="1"/>
    <col min="4" max="4" width="11.33203125" style="3" customWidth="1"/>
    <col min="5" max="5" width="10.1640625" style="3" customWidth="1"/>
    <col min="6" max="6" width="9.83203125" style="3" customWidth="1"/>
    <col min="7" max="7" width="11.33203125" style="3" customWidth="1"/>
    <col min="8" max="8" width="9.5" style="3" customWidth="1"/>
    <col min="9" max="9" width="11.1640625" style="3" customWidth="1"/>
    <col min="10" max="10" width="10.33203125" style="3" customWidth="1"/>
    <col min="11" max="11" width="9.5" style="3" customWidth="1"/>
    <col min="12" max="12" width="10" style="3" customWidth="1"/>
    <col min="13" max="13" width="10.1640625" style="3" customWidth="1"/>
    <col min="14" max="14" width="11.1640625" style="3" customWidth="1"/>
    <col min="15" max="15" width="14.5" style="3" customWidth="1"/>
    <col min="16" max="16" width="9.33203125" style="3"/>
    <col min="17" max="17" width="42.6640625" style="3" customWidth="1"/>
    <col min="18" max="18" width="13.5" style="3" customWidth="1"/>
    <col min="19" max="21" width="9.33203125" style="3"/>
    <col min="22" max="22" width="9.5" style="3" bestFit="1" customWidth="1"/>
    <col min="23" max="23" width="13.83203125" style="3" bestFit="1" customWidth="1"/>
    <col min="24" max="16384" width="9.33203125" style="3"/>
  </cols>
  <sheetData>
    <row r="1" spans="1:14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" t="s">
        <v>44</v>
      </c>
      <c r="B2" s="2"/>
      <c r="C2" s="2"/>
      <c r="D2" s="4" t="s">
        <v>45</v>
      </c>
      <c r="E2" s="5"/>
      <c r="F2" s="2"/>
      <c r="G2" s="2"/>
      <c r="H2" s="2"/>
      <c r="I2" s="2"/>
      <c r="J2" s="2"/>
      <c r="K2" s="2"/>
      <c r="L2" s="2"/>
      <c r="M2" s="2"/>
      <c r="N2" s="2"/>
    </row>
    <row r="3" spans="1:14">
      <c r="A3" s="6"/>
      <c r="B3" s="7"/>
      <c r="C3" s="8"/>
      <c r="D3" s="34" t="s">
        <v>56</v>
      </c>
      <c r="E3" s="9"/>
      <c r="F3" s="9" t="s">
        <v>58</v>
      </c>
      <c r="G3" s="9"/>
      <c r="H3" s="9"/>
      <c r="I3" s="40"/>
      <c r="J3" s="6"/>
      <c r="K3" s="6"/>
      <c r="L3" s="6"/>
      <c r="M3" s="6"/>
      <c r="N3" s="6"/>
    </row>
    <row r="4" spans="1:14" ht="9.75" customHeight="1">
      <c r="A4" s="10"/>
      <c r="B4" s="11"/>
      <c r="C4" s="12"/>
      <c r="D4" s="15" t="s">
        <v>57</v>
      </c>
      <c r="E4" s="45"/>
      <c r="F4" s="7"/>
      <c r="G4" s="16"/>
      <c r="H4" s="7"/>
      <c r="I4" s="15"/>
      <c r="J4" s="10"/>
      <c r="K4" s="10"/>
      <c r="L4" s="10"/>
      <c r="M4" s="10"/>
      <c r="N4" s="2"/>
    </row>
    <row r="5" spans="1:14">
      <c r="A5" s="10"/>
      <c r="B5" s="13"/>
      <c r="C5" s="14"/>
      <c r="D5" s="15" t="s">
        <v>10</v>
      </c>
      <c r="E5" s="16" t="s">
        <v>3</v>
      </c>
      <c r="F5" s="14" t="s">
        <v>39</v>
      </c>
      <c r="G5" s="14" t="s">
        <v>28</v>
      </c>
      <c r="H5" s="14" t="s">
        <v>35</v>
      </c>
      <c r="I5" s="15" t="s">
        <v>4</v>
      </c>
      <c r="J5" s="17" t="s">
        <v>25</v>
      </c>
      <c r="K5" s="10"/>
      <c r="L5" s="10"/>
      <c r="M5" s="10"/>
      <c r="N5" s="2"/>
    </row>
    <row r="6" spans="1:14">
      <c r="A6" s="2"/>
      <c r="B6" s="14" t="s">
        <v>11</v>
      </c>
      <c r="C6" s="14"/>
      <c r="D6" s="15" t="s">
        <v>12</v>
      </c>
      <c r="E6" s="37" t="s">
        <v>5</v>
      </c>
      <c r="F6" s="11" t="s">
        <v>11</v>
      </c>
      <c r="G6" s="14" t="s">
        <v>29</v>
      </c>
      <c r="H6" s="14" t="s">
        <v>36</v>
      </c>
      <c r="I6" s="15" t="s">
        <v>6</v>
      </c>
      <c r="J6" s="31"/>
      <c r="K6" s="33"/>
      <c r="L6" s="33"/>
      <c r="M6" s="7" t="s">
        <v>3</v>
      </c>
      <c r="N6" s="32"/>
    </row>
    <row r="7" spans="1:14">
      <c r="A7" s="2"/>
      <c r="B7" s="14" t="s">
        <v>23</v>
      </c>
      <c r="C7" s="14"/>
      <c r="D7" s="15" t="s">
        <v>0</v>
      </c>
      <c r="E7" s="37" t="s">
        <v>7</v>
      </c>
      <c r="F7" s="11" t="s">
        <v>40</v>
      </c>
      <c r="G7" s="14" t="s">
        <v>30</v>
      </c>
      <c r="H7" s="14" t="s">
        <v>33</v>
      </c>
      <c r="I7" s="15" t="s">
        <v>8</v>
      </c>
      <c r="J7" s="16" t="s">
        <v>11</v>
      </c>
      <c r="K7" s="14"/>
      <c r="L7" s="11" t="s">
        <v>11</v>
      </c>
      <c r="M7" s="11" t="s">
        <v>5</v>
      </c>
      <c r="N7" s="16" t="s">
        <v>13</v>
      </c>
    </row>
    <row r="8" spans="1:14">
      <c r="A8" s="16" t="s">
        <v>1</v>
      </c>
      <c r="B8" s="14" t="s">
        <v>17</v>
      </c>
      <c r="C8" s="14" t="s">
        <v>15</v>
      </c>
      <c r="D8" s="15" t="s">
        <v>16</v>
      </c>
      <c r="E8" s="37" t="s">
        <v>9</v>
      </c>
      <c r="F8" s="11" t="s">
        <v>61</v>
      </c>
      <c r="G8" s="14" t="s">
        <v>31</v>
      </c>
      <c r="H8" s="14" t="s">
        <v>34</v>
      </c>
      <c r="I8" s="15" t="s">
        <v>7</v>
      </c>
      <c r="J8" s="16" t="s">
        <v>23</v>
      </c>
      <c r="K8" s="14"/>
      <c r="L8" s="14" t="s">
        <v>14</v>
      </c>
      <c r="M8" s="11" t="s">
        <v>7</v>
      </c>
      <c r="N8" s="16" t="s">
        <v>8</v>
      </c>
    </row>
    <row r="9" spans="1:14">
      <c r="A9" s="5" t="s">
        <v>2</v>
      </c>
      <c r="B9" s="14" t="s">
        <v>22</v>
      </c>
      <c r="C9" s="14" t="s">
        <v>22</v>
      </c>
      <c r="D9" s="15" t="s">
        <v>22</v>
      </c>
      <c r="E9" s="37" t="s">
        <v>22</v>
      </c>
      <c r="F9" s="11" t="s">
        <v>22</v>
      </c>
      <c r="G9" s="14" t="s">
        <v>22</v>
      </c>
      <c r="H9" s="14" t="s">
        <v>22</v>
      </c>
      <c r="I9" s="15" t="s">
        <v>22</v>
      </c>
      <c r="J9" s="37" t="s">
        <v>17</v>
      </c>
      <c r="K9" s="14" t="s">
        <v>15</v>
      </c>
      <c r="L9" s="11" t="s">
        <v>17</v>
      </c>
      <c r="M9" s="11" t="s">
        <v>9</v>
      </c>
      <c r="N9" s="16" t="s">
        <v>7</v>
      </c>
    </row>
    <row r="10" spans="1:14">
      <c r="A10" s="23" t="s">
        <v>19</v>
      </c>
      <c r="B10" s="38">
        <v>350781651.76999998</v>
      </c>
      <c r="C10" s="8">
        <v>12538360.720000001</v>
      </c>
      <c r="D10" s="40">
        <v>338243291.05000001</v>
      </c>
      <c r="E10" s="46">
        <v>32451960.449999999</v>
      </c>
      <c r="F10" s="39">
        <v>0</v>
      </c>
      <c r="G10" s="39">
        <v>0</v>
      </c>
      <c r="H10" s="39">
        <v>0</v>
      </c>
      <c r="I10" s="40">
        <v>305791330.60000002</v>
      </c>
      <c r="J10" s="41">
        <v>9.5174999777086711E-2</v>
      </c>
      <c r="K10" s="42">
        <v>-0.37249870217116937</v>
      </c>
      <c r="L10" s="42">
        <v>0.12629149645933527</v>
      </c>
      <c r="M10" s="42">
        <v>0.20420697030695095</v>
      </c>
      <c r="N10" s="41">
        <v>0.11861050570029202</v>
      </c>
    </row>
    <row r="11" spans="1:14">
      <c r="A11" s="23" t="s">
        <v>20</v>
      </c>
      <c r="B11" s="21">
        <v>382254599.38999999</v>
      </c>
      <c r="C11" s="12">
        <v>9666250.5500000007</v>
      </c>
      <c r="D11" s="18">
        <v>372588348.83999997</v>
      </c>
      <c r="E11" s="47">
        <v>31802990.489999998</v>
      </c>
      <c r="F11" s="35">
        <v>0</v>
      </c>
      <c r="G11" s="35">
        <v>0</v>
      </c>
      <c r="H11" s="35">
        <v>0</v>
      </c>
      <c r="I11" s="18">
        <v>340785358.35000002</v>
      </c>
      <c r="J11" s="19">
        <v>8.9722331430938537E-2</v>
      </c>
      <c r="K11" s="22">
        <v>-0.22906584314635986</v>
      </c>
      <c r="L11" s="22">
        <v>0.10153950927861267</v>
      </c>
      <c r="M11" s="22">
        <v>-1.9997866107346402E-2</v>
      </c>
      <c r="N11" s="20">
        <v>0.11443760580568924</v>
      </c>
    </row>
    <row r="12" spans="1:14">
      <c r="A12" s="23" t="s">
        <v>21</v>
      </c>
      <c r="B12" s="21">
        <v>459410702.13999999</v>
      </c>
      <c r="C12" s="12">
        <v>11612551.35</v>
      </c>
      <c r="D12" s="18">
        <v>447798150.79000002</v>
      </c>
      <c r="E12" s="47">
        <v>38924796.030000001</v>
      </c>
      <c r="F12" s="35">
        <v>0</v>
      </c>
      <c r="G12" s="35">
        <v>0</v>
      </c>
      <c r="H12" s="35">
        <v>0</v>
      </c>
      <c r="I12" s="18">
        <v>408873354.75999999</v>
      </c>
      <c r="J12" s="19">
        <v>0.20184479891968685</v>
      </c>
      <c r="K12" s="22">
        <v>0.20135012949772949</v>
      </c>
      <c r="L12" s="22">
        <v>0.20185763238210455</v>
      </c>
      <c r="M12" s="22">
        <v>0.22393509007397761</v>
      </c>
      <c r="N12" s="20">
        <v>0.19979730566966114</v>
      </c>
    </row>
    <row r="13" spans="1:14">
      <c r="A13" s="23" t="s">
        <v>24</v>
      </c>
      <c r="B13" s="21">
        <v>467076349.63</v>
      </c>
      <c r="C13" s="12">
        <v>17299983.989999998</v>
      </c>
      <c r="D13" s="18">
        <v>449776365.63999999</v>
      </c>
      <c r="E13" s="47">
        <v>26371315.98</v>
      </c>
      <c r="F13" s="35">
        <v>0</v>
      </c>
      <c r="G13" s="35">
        <v>0</v>
      </c>
      <c r="H13" s="35">
        <v>0</v>
      </c>
      <c r="I13" s="18">
        <v>423405049.66000003</v>
      </c>
      <c r="J13" s="20">
        <v>1.67E-2</v>
      </c>
      <c r="K13" s="22">
        <v>0.48980000000000001</v>
      </c>
      <c r="L13" s="22">
        <v>4.4000000000000003E-3</v>
      </c>
      <c r="M13" s="22">
        <v>-0.32250599438786576</v>
      </c>
      <c r="N13" s="20">
        <v>3.5499999999999997E-2</v>
      </c>
    </row>
    <row r="14" spans="1:14">
      <c r="A14" s="23" t="s">
        <v>26</v>
      </c>
      <c r="B14" s="21">
        <v>472333118.72000003</v>
      </c>
      <c r="C14" s="12">
        <v>8727382.0999999996</v>
      </c>
      <c r="D14" s="18">
        <v>463605736.62</v>
      </c>
      <c r="E14" s="47">
        <v>31941534.920000002</v>
      </c>
      <c r="F14" s="35">
        <v>0</v>
      </c>
      <c r="G14" s="35">
        <v>0</v>
      </c>
      <c r="H14" s="35">
        <v>0</v>
      </c>
      <c r="I14" s="18">
        <f>D14-E14-F14-G14-H14</f>
        <v>431664201.69999999</v>
      </c>
      <c r="J14" s="20">
        <v>1.1254624847017504E-2</v>
      </c>
      <c r="K14" s="22">
        <v>-0.49552657938615813</v>
      </c>
      <c r="L14" s="22">
        <v>3.0747215808731528E-2</v>
      </c>
      <c r="M14" s="22">
        <v>0.2112226384236742</v>
      </c>
      <c r="N14" s="20">
        <v>1.9506503398181416E-2</v>
      </c>
    </row>
    <row r="15" spans="1:14">
      <c r="A15" s="23" t="s">
        <v>27</v>
      </c>
      <c r="B15" s="21">
        <v>477758913.23000002</v>
      </c>
      <c r="C15" s="12">
        <v>9508921.0700000003</v>
      </c>
      <c r="D15" s="18">
        <f t="shared" ref="D15:D20" si="0">B15-C15</f>
        <v>468249992.16000003</v>
      </c>
      <c r="E15" s="47">
        <v>36514194.520000003</v>
      </c>
      <c r="F15" s="35">
        <v>0</v>
      </c>
      <c r="G15" s="12">
        <v>6502.77</v>
      </c>
      <c r="H15" s="35">
        <v>0</v>
      </c>
      <c r="I15" s="18">
        <f t="shared" ref="I15:I21" si="1">D15-E15-F15-G15-H15</f>
        <v>431729294.87000006</v>
      </c>
      <c r="J15" s="20">
        <f t="shared" ref="J15:L16" si="2">(B15-B14)/B14</f>
        <v>1.1487220131215089E-2</v>
      </c>
      <c r="K15" s="22">
        <f t="shared" si="2"/>
        <v>8.9550218043048746E-2</v>
      </c>
      <c r="L15" s="22">
        <f t="shared" si="2"/>
        <v>1.0017683503788783E-2</v>
      </c>
      <c r="M15" s="22">
        <f t="shared" ref="M15:M19" si="3">(E15-E14)/E14</f>
        <v>0.1431571654728733</v>
      </c>
      <c r="N15" s="20">
        <f t="shared" ref="N15:N21" si="4">(I15-I14)/I14</f>
        <v>1.50795849513866E-4</v>
      </c>
    </row>
    <row r="16" spans="1:14">
      <c r="A16" s="23" t="s">
        <v>32</v>
      </c>
      <c r="B16" s="21">
        <v>530744875.00999999</v>
      </c>
      <c r="C16" s="12">
        <v>16286059.449999999</v>
      </c>
      <c r="D16" s="18">
        <f t="shared" si="0"/>
        <v>514458815.56</v>
      </c>
      <c r="E16" s="47">
        <v>38883215.710000001</v>
      </c>
      <c r="F16" s="35">
        <v>0</v>
      </c>
      <c r="G16" s="12">
        <v>30062.01</v>
      </c>
      <c r="H16" s="12">
        <v>125.27</v>
      </c>
      <c r="I16" s="18">
        <f t="shared" si="1"/>
        <v>475545412.57000005</v>
      </c>
      <c r="J16" s="20">
        <f t="shared" si="2"/>
        <v>0.11090522921231565</v>
      </c>
      <c r="K16" s="22">
        <f t="shared" si="2"/>
        <v>0.71271370643525578</v>
      </c>
      <c r="L16" s="22">
        <f t="shared" si="2"/>
        <v>9.8684087930983919E-2</v>
      </c>
      <c r="M16" s="22">
        <f t="shared" si="3"/>
        <v>6.4879459101922901E-2</v>
      </c>
      <c r="N16" s="20">
        <f t="shared" si="4"/>
        <v>0.10148979515785153</v>
      </c>
    </row>
    <row r="17" spans="1:14">
      <c r="A17" s="23" t="s">
        <v>37</v>
      </c>
      <c r="B17" s="21">
        <v>539241289.19000006</v>
      </c>
      <c r="C17" s="12">
        <v>4779141.4000000004</v>
      </c>
      <c r="D17" s="18">
        <f t="shared" si="0"/>
        <v>534462147.79000008</v>
      </c>
      <c r="E17" s="47">
        <v>41695263.159999996</v>
      </c>
      <c r="F17" s="35">
        <v>0</v>
      </c>
      <c r="G17" s="12">
        <v>67999.360000000001</v>
      </c>
      <c r="H17" s="12">
        <v>277.89</v>
      </c>
      <c r="I17" s="18">
        <f t="shared" si="1"/>
        <v>492698607.38000011</v>
      </c>
      <c r="J17" s="20">
        <f t="shared" ref="J17:L21" si="5">(B17-B16)/B16</f>
        <v>1.6008471452201932E-2</v>
      </c>
      <c r="K17" s="22">
        <f t="shared" si="5"/>
        <v>-0.70655016858605413</v>
      </c>
      <c r="L17" s="22">
        <f t="shared" si="5"/>
        <v>3.8882281000911609E-2</v>
      </c>
      <c r="M17" s="22">
        <f t="shared" si="3"/>
        <v>7.2320341788932652E-2</v>
      </c>
      <c r="N17" s="20">
        <f t="shared" si="4"/>
        <v>3.6070571509245968E-2</v>
      </c>
    </row>
    <row r="18" spans="1:14">
      <c r="A18" s="23" t="s">
        <v>38</v>
      </c>
      <c r="B18" s="21">
        <v>563111588.65999997</v>
      </c>
      <c r="C18" s="12">
        <v>34070261.600000001</v>
      </c>
      <c r="D18" s="18">
        <f t="shared" si="0"/>
        <v>529041327.05999994</v>
      </c>
      <c r="E18" s="47">
        <v>45194681.159999996</v>
      </c>
      <c r="F18" s="12">
        <v>17153194.809999999</v>
      </c>
      <c r="G18" s="12">
        <v>91122.9</v>
      </c>
      <c r="H18" s="12">
        <v>383.42</v>
      </c>
      <c r="I18" s="18">
        <f t="shared" si="1"/>
        <v>466601944.76999998</v>
      </c>
      <c r="J18" s="20">
        <f t="shared" si="5"/>
        <v>4.4266453531137673E-2</v>
      </c>
      <c r="K18" s="22">
        <f t="shared" si="5"/>
        <v>6.1289503173101343</v>
      </c>
      <c r="L18" s="22">
        <f t="shared" si="5"/>
        <v>-1.0142571840522703E-2</v>
      </c>
      <c r="M18" s="22">
        <f t="shared" si="3"/>
        <v>8.3928430588660674E-2</v>
      </c>
      <c r="N18" s="20">
        <f t="shared" si="4"/>
        <v>-5.2966787847794239E-2</v>
      </c>
    </row>
    <row r="19" spans="1:14">
      <c r="A19" s="23" t="s">
        <v>41</v>
      </c>
      <c r="B19" s="21">
        <v>540658705.70000005</v>
      </c>
      <c r="C19" s="12">
        <v>12963581.17</v>
      </c>
      <c r="D19" s="18">
        <f t="shared" si="0"/>
        <v>527695124.53000003</v>
      </c>
      <c r="E19" s="47">
        <v>32588009.219999999</v>
      </c>
      <c r="F19" s="12">
        <v>8209726.5800000001</v>
      </c>
      <c r="G19" s="12">
        <v>48504.88</v>
      </c>
      <c r="H19" s="12">
        <v>224.16</v>
      </c>
      <c r="I19" s="18">
        <f t="shared" si="1"/>
        <v>486848659.69000006</v>
      </c>
      <c r="J19" s="20">
        <f t="shared" si="5"/>
        <v>-3.987288383361029E-2</v>
      </c>
      <c r="K19" s="22">
        <f t="shared" si="5"/>
        <v>-0.61950450154453751</v>
      </c>
      <c r="L19" s="22">
        <f t="shared" si="5"/>
        <v>-2.5446075025576131E-3</v>
      </c>
      <c r="M19" s="22">
        <f t="shared" si="3"/>
        <v>-0.27894149524740219</v>
      </c>
      <c r="N19" s="20">
        <f t="shared" si="4"/>
        <v>4.3391835689798076E-2</v>
      </c>
    </row>
    <row r="20" spans="1:14">
      <c r="A20" s="23" t="s">
        <v>42</v>
      </c>
      <c r="B20" s="21">
        <v>540871158.61000001</v>
      </c>
      <c r="C20" s="12">
        <v>9960823.0600000005</v>
      </c>
      <c r="D20" s="18">
        <f t="shared" si="0"/>
        <v>530910335.55000001</v>
      </c>
      <c r="E20" s="47">
        <v>44919851.579999998</v>
      </c>
      <c r="F20" s="12">
        <v>5853892</v>
      </c>
      <c r="G20" s="12">
        <v>1975.47</v>
      </c>
      <c r="H20" s="12">
        <v>8.5299999999999994</v>
      </c>
      <c r="I20" s="18">
        <f t="shared" si="1"/>
        <v>480134607.97000003</v>
      </c>
      <c r="J20" s="20">
        <f t="shared" si="5"/>
        <v>3.9295198201775037E-4</v>
      </c>
      <c r="K20" s="22">
        <f t="shared" si="5"/>
        <v>-0.23163029340603106</v>
      </c>
      <c r="L20" s="22">
        <f t="shared" si="5"/>
        <v>6.0929329655331939E-3</v>
      </c>
      <c r="M20" s="22">
        <f>(E20-E19)/E19</f>
        <v>0.37841656042099281</v>
      </c>
      <c r="N20" s="20">
        <f t="shared" si="4"/>
        <v>-1.3790839486495019E-2</v>
      </c>
    </row>
    <row r="21" spans="1:14">
      <c r="A21" s="23" t="s">
        <v>43</v>
      </c>
      <c r="B21" s="21">
        <v>522030972.64999998</v>
      </c>
      <c r="C21" s="12">
        <v>10591042.99</v>
      </c>
      <c r="D21" s="18">
        <f>B21-C21</f>
        <v>511439929.65999997</v>
      </c>
      <c r="E21" s="47">
        <v>47864821.789999999</v>
      </c>
      <c r="F21" s="12">
        <v>3132926</v>
      </c>
      <c r="G21" s="12">
        <v>1583.48</v>
      </c>
      <c r="H21" s="12">
        <v>6.52</v>
      </c>
      <c r="I21" s="18">
        <f t="shared" si="1"/>
        <v>460440591.86999995</v>
      </c>
      <c r="J21" s="20">
        <f t="shared" si="5"/>
        <v>-3.483303862682928E-2</v>
      </c>
      <c r="K21" s="22">
        <f t="shared" si="5"/>
        <v>6.326986497037522E-2</v>
      </c>
      <c r="L21" s="22">
        <f t="shared" si="5"/>
        <v>-3.667362374821645E-2</v>
      </c>
      <c r="M21" s="22">
        <f>(E21-E20)/E20</f>
        <v>6.5560550767964063E-2</v>
      </c>
      <c r="N21" s="20">
        <f t="shared" si="4"/>
        <v>-4.1017697481266782E-2</v>
      </c>
    </row>
    <row r="22" spans="1:14">
      <c r="A22" s="23" t="s">
        <v>46</v>
      </c>
      <c r="B22" s="21">
        <v>582178479.37</v>
      </c>
      <c r="C22" s="12">
        <v>5377144.1200000001</v>
      </c>
      <c r="D22" s="18">
        <f>B22-C22</f>
        <v>576801335.25</v>
      </c>
      <c r="E22" s="47">
        <v>55252006.920000002</v>
      </c>
      <c r="F22" s="43">
        <v>0</v>
      </c>
      <c r="G22" s="12">
        <v>39817.9</v>
      </c>
      <c r="H22" s="12">
        <v>159.91</v>
      </c>
      <c r="I22" s="18">
        <f>D22-E22-F22-G22-H22</f>
        <v>521509350.51999998</v>
      </c>
      <c r="J22" s="20">
        <f t="shared" ref="J22:L23" si="6">(B22-B21)/B21</f>
        <v>0.11521827223138047</v>
      </c>
      <c r="K22" s="22">
        <f t="shared" si="6"/>
        <v>-0.49229324013913761</v>
      </c>
      <c r="L22" s="22">
        <f t="shared" si="6"/>
        <v>0.12779879277992945</v>
      </c>
      <c r="M22" s="22">
        <f>(E22-E21)/E21</f>
        <v>0.15433432850560297</v>
      </c>
      <c r="N22" s="20">
        <f>(I22-I21)/I21</f>
        <v>0.13263113576059796</v>
      </c>
    </row>
    <row r="23" spans="1:14">
      <c r="A23" s="23" t="s">
        <v>54</v>
      </c>
      <c r="B23" s="21">
        <v>543503002.51999998</v>
      </c>
      <c r="C23" s="12">
        <v>34000086.240000002</v>
      </c>
      <c r="D23" s="18">
        <f>B23-C23</f>
        <v>509502916.27999997</v>
      </c>
      <c r="E23" s="47">
        <v>54788706.579999998</v>
      </c>
      <c r="F23" s="21">
        <v>13789181.390000001</v>
      </c>
      <c r="G23" s="12">
        <v>2903.07</v>
      </c>
      <c r="H23" s="12">
        <v>11.65</v>
      </c>
      <c r="I23" s="18">
        <f>D23-E23-F23-G23-H23</f>
        <v>440922113.59000003</v>
      </c>
      <c r="J23" s="20">
        <f t="shared" si="6"/>
        <v>-6.6432336852870949E-2</v>
      </c>
      <c r="K23" s="22">
        <f t="shared" si="6"/>
        <v>5.3230751270992531</v>
      </c>
      <c r="L23" s="22">
        <f t="shared" si="6"/>
        <v>-0.11667521355655536</v>
      </c>
      <c r="M23" s="22">
        <f>(E23-E22)/E22</f>
        <v>-8.3852219281522443E-3</v>
      </c>
      <c r="N23" s="20">
        <f>(I23-I22)/I22</f>
        <v>-0.15452692621838121</v>
      </c>
    </row>
    <row r="24" spans="1:14">
      <c r="A24" s="24" t="s">
        <v>55</v>
      </c>
      <c r="B24" s="25">
        <v>577409045.19000006</v>
      </c>
      <c r="C24" s="26">
        <v>13652812.939999999</v>
      </c>
      <c r="D24" s="27">
        <f>B24-C24</f>
        <v>563756232.25</v>
      </c>
      <c r="E24" s="48">
        <v>53070998.380000003</v>
      </c>
      <c r="F24" s="44">
        <v>0</v>
      </c>
      <c r="G24" s="26">
        <v>8902.85</v>
      </c>
      <c r="H24" s="26">
        <v>36.64</v>
      </c>
      <c r="I24" s="27">
        <f>D24-E24-F24-G24-H24</f>
        <v>510676294.38</v>
      </c>
      <c r="J24" s="28">
        <f>(B24-B23)/B23</f>
        <v>6.23842784911798E-2</v>
      </c>
      <c r="K24" s="29">
        <f>(C24-C23)/C23</f>
        <v>-0.59844769676090104</v>
      </c>
      <c r="L24" s="29">
        <f>(D24-D23)/D23</f>
        <v>0.10648283697003383</v>
      </c>
      <c r="M24" s="29">
        <f>(E24-E23)/E23</f>
        <v>-3.1351501198369693E-2</v>
      </c>
      <c r="N24" s="28">
        <f>(I24-I23)/I23</f>
        <v>0.15820068588091329</v>
      </c>
    </row>
    <row r="25" spans="1:14">
      <c r="A25" s="2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0"/>
      <c r="M25" s="20"/>
      <c r="N25" s="2"/>
    </row>
    <row r="26" spans="1:14">
      <c r="A26" s="2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0"/>
      <c r="M26" s="20"/>
      <c r="N26" s="2"/>
    </row>
    <row r="27" spans="1:14">
      <c r="A27" s="23" t="s">
        <v>47</v>
      </c>
    </row>
    <row r="28" spans="1:14">
      <c r="A28" s="23" t="s">
        <v>48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20"/>
      <c r="M28" s="20"/>
      <c r="N28" s="2"/>
    </row>
    <row r="29" spans="1:14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 t="s">
        <v>51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 t="s">
        <v>52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36" t="s">
        <v>59</v>
      </c>
      <c r="B32" s="36"/>
      <c r="C32" s="36"/>
      <c r="D32" s="36"/>
      <c r="E32" s="36"/>
      <c r="F32" s="36"/>
    </row>
    <row r="33" spans="1:6">
      <c r="A33" s="36" t="s">
        <v>60</v>
      </c>
      <c r="B33" s="36"/>
      <c r="C33" s="36"/>
      <c r="D33" s="36"/>
      <c r="E33" s="36"/>
      <c r="F33" s="36"/>
    </row>
    <row r="35" spans="1:6">
      <c r="D35" s="3" t="s">
        <v>18</v>
      </c>
    </row>
    <row r="36" spans="1:6">
      <c r="C36" s="30">
        <v>2001</v>
      </c>
      <c r="D36" s="10">
        <v>305791330.60000002</v>
      </c>
      <c r="E36" s="20">
        <v>0.11861050570029202</v>
      </c>
    </row>
    <row r="37" spans="1:6">
      <c r="C37" s="30">
        <v>2002</v>
      </c>
      <c r="D37" s="10">
        <v>340785358.35000002</v>
      </c>
      <c r="E37" s="20">
        <v>0.11443760580568924</v>
      </c>
    </row>
    <row r="38" spans="1:6">
      <c r="C38" s="30">
        <v>2003</v>
      </c>
      <c r="D38" s="10">
        <v>408873354.75999999</v>
      </c>
      <c r="E38" s="20">
        <v>0.19979730566966114</v>
      </c>
    </row>
    <row r="39" spans="1:6">
      <c r="C39" s="30">
        <v>2004</v>
      </c>
      <c r="D39" s="10">
        <v>423405049.66000003</v>
      </c>
      <c r="E39" s="20">
        <v>3.5499999999999997E-2</v>
      </c>
    </row>
    <row r="40" spans="1:6">
      <c r="C40" s="30">
        <v>2005</v>
      </c>
      <c r="D40" s="10">
        <v>431664201.69999999</v>
      </c>
      <c r="E40" s="20">
        <v>1.9506503398181416E-2</v>
      </c>
    </row>
    <row r="41" spans="1:6">
      <c r="C41" s="30">
        <v>2006</v>
      </c>
      <c r="D41" s="10">
        <v>431729294.87000006</v>
      </c>
      <c r="E41" s="20">
        <v>1.50795849513866E-4</v>
      </c>
    </row>
    <row r="42" spans="1:6">
      <c r="C42" s="30">
        <v>2007</v>
      </c>
      <c r="D42" s="10">
        <v>475545412.57000005</v>
      </c>
      <c r="E42" s="20">
        <v>0.10148979515785153</v>
      </c>
    </row>
    <row r="43" spans="1:6">
      <c r="C43" s="30">
        <v>2008</v>
      </c>
      <c r="D43" s="10">
        <v>492698607.38000011</v>
      </c>
      <c r="E43" s="20">
        <v>3.6070571509245968E-2</v>
      </c>
    </row>
    <row r="44" spans="1:6">
      <c r="C44" s="30">
        <v>2009</v>
      </c>
      <c r="D44" s="10">
        <v>466601944.76999998</v>
      </c>
      <c r="E44" s="20">
        <v>-5.2966787847794239E-2</v>
      </c>
    </row>
    <row r="45" spans="1:6">
      <c r="C45" s="30">
        <v>2010</v>
      </c>
      <c r="D45" s="10">
        <v>486848659.69000006</v>
      </c>
      <c r="E45" s="20">
        <v>4.3391835689798076E-2</v>
      </c>
    </row>
    <row r="46" spans="1:6">
      <c r="C46" s="30">
        <v>2011</v>
      </c>
      <c r="D46" s="10">
        <v>480134607.97000003</v>
      </c>
      <c r="E46" s="20">
        <v>-1.3790839486495019E-2</v>
      </c>
    </row>
    <row r="47" spans="1:6">
      <c r="C47" s="30">
        <v>2012</v>
      </c>
      <c r="D47" s="10">
        <v>460440591.86999995</v>
      </c>
      <c r="E47" s="20">
        <v>-4.1017697481266782E-2</v>
      </c>
    </row>
    <row r="48" spans="1:6">
      <c r="C48" s="30">
        <v>2013</v>
      </c>
      <c r="D48" s="10">
        <v>521509350.51999998</v>
      </c>
      <c r="E48" s="20">
        <v>0.13263113576059796</v>
      </c>
    </row>
    <row r="49" spans="3:5">
      <c r="C49" s="30">
        <v>2014</v>
      </c>
      <c r="D49" s="10">
        <v>440922113.59000003</v>
      </c>
      <c r="E49" s="20">
        <v>-0.15452692621838121</v>
      </c>
    </row>
    <row r="50" spans="3:5">
      <c r="C50" s="30">
        <v>2015</v>
      </c>
      <c r="D50" s="10">
        <v>510676294.38</v>
      </c>
      <c r="E50" s="20">
        <v>0.15820068588091329</v>
      </c>
    </row>
  </sheetData>
  <phoneticPr fontId="0" type="noConversion"/>
  <printOptions horizontalCentered="1"/>
  <pageMargins left="0.23" right="0" top="0.37" bottom="0" header="0" footer="0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Insurance premium tax</vt:lpstr>
      <vt:lpstr>'Insurance premium tax'!Print_Area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2015-11-16T17:21:53Z</cp:lastPrinted>
  <dcterms:created xsi:type="dcterms:W3CDTF">2004-03-22T16:24:18Z</dcterms:created>
  <dcterms:modified xsi:type="dcterms:W3CDTF">2016-11-30T21:15:23Z</dcterms:modified>
</cp:coreProperties>
</file>