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20" windowWidth="11940" windowHeight="6240" tabRatio="895"/>
  </bookViews>
  <sheets>
    <sheet name=" 2013 Calculation MFJ-QW Return" sheetId="1" r:id="rId1"/>
  </sheets>
  <definedNames>
    <definedName name="_xlnm.Print_Area" localSheetId="0">' 2013 Calculation MFJ-QW Return'!$A$1:$S$69</definedName>
  </definedNames>
  <calcPr calcId="125725" calcOnSave="0"/>
</workbook>
</file>

<file path=xl/calcChain.xml><?xml version="1.0" encoding="utf-8"?>
<calcChain xmlns="http://schemas.openxmlformats.org/spreadsheetml/2006/main">
  <c r="S41" i="1"/>
  <c r="S40"/>
  <c r="S39"/>
  <c r="S38"/>
  <c r="S17"/>
  <c r="S16"/>
  <c r="S15"/>
  <c r="S14"/>
  <c r="R17"/>
  <c r="R16"/>
  <c r="R15"/>
  <c r="R14"/>
  <c r="D16"/>
  <c r="D15"/>
  <c r="D14"/>
  <c r="D13"/>
  <c r="S56"/>
  <c r="S55"/>
  <c r="S54"/>
  <c r="S53"/>
  <c r="S52"/>
  <c r="S51"/>
  <c r="S50"/>
  <c r="S49"/>
  <c r="S48"/>
  <c r="S47"/>
  <c r="S46"/>
  <c r="S45"/>
  <c r="S44"/>
  <c r="S43"/>
  <c r="S42"/>
  <c r="R56"/>
  <c r="R55"/>
  <c r="R54"/>
  <c r="R53"/>
  <c r="R52"/>
  <c r="R51"/>
  <c r="R50"/>
  <c r="R49"/>
  <c r="R48"/>
  <c r="R47"/>
  <c r="R46"/>
  <c r="R45"/>
  <c r="R44"/>
  <c r="R43"/>
  <c r="R42"/>
  <c r="R41"/>
  <c r="R40"/>
  <c r="R39"/>
  <c r="R38"/>
  <c r="S35"/>
  <c r="S34"/>
  <c r="S33"/>
  <c r="S31"/>
  <c r="S30"/>
  <c r="S29"/>
  <c r="S28"/>
  <c r="S27"/>
  <c r="S26"/>
  <c r="S25"/>
  <c r="S24"/>
  <c r="S23"/>
  <c r="S22"/>
  <c r="S21"/>
  <c r="S20"/>
  <c r="S19"/>
  <c r="S18"/>
  <c r="R35"/>
  <c r="R34"/>
  <c r="R33"/>
  <c r="R32"/>
  <c r="R31"/>
  <c r="R30"/>
  <c r="R29"/>
  <c r="R28"/>
  <c r="R27"/>
  <c r="R26"/>
  <c r="R25"/>
  <c r="R24"/>
  <c r="R23"/>
  <c r="R22"/>
  <c r="R21"/>
  <c r="R20"/>
  <c r="R19"/>
  <c r="R18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S32"/>
  <c r="K57" l="1"/>
  <c r="I36" l="1"/>
  <c r="G36"/>
  <c r="G57"/>
  <c r="I57"/>
  <c r="K36"/>
  <c r="L57"/>
  <c r="O57"/>
  <c r="N57"/>
  <c r="J57"/>
  <c r="H57"/>
  <c r="M57"/>
  <c r="Q36"/>
  <c r="O36"/>
  <c r="N36"/>
  <c r="M36"/>
  <c r="L36"/>
  <c r="J36"/>
  <c r="H36"/>
  <c r="E57"/>
  <c r="F36"/>
  <c r="C57"/>
  <c r="C36"/>
  <c r="B36"/>
  <c r="Q57"/>
  <c r="S57" s="1"/>
  <c r="F57"/>
  <c r="E36"/>
  <c r="B57"/>
  <c r="P36"/>
  <c r="P57"/>
  <c r="D57" l="1"/>
  <c r="R36"/>
  <c r="S36"/>
  <c r="R57"/>
  <c r="D36"/>
</calcChain>
</file>

<file path=xl/sharedStrings.xml><?xml version="1.0" encoding="utf-8"?>
<sst xmlns="http://schemas.openxmlformats.org/spreadsheetml/2006/main" count="158" uniqueCount="125">
  <si>
    <t>No Taxable Income</t>
  </si>
  <si>
    <t>TOTAL</t>
  </si>
  <si>
    <t>Deductions</t>
  </si>
  <si>
    <t>[$]</t>
  </si>
  <si>
    <t xml:space="preserve"> 200,001 or more</t>
  </si>
  <si>
    <t>Non-Positive AGI</t>
  </si>
  <si>
    <t>Tax</t>
  </si>
  <si>
    <t xml:space="preserve">Total </t>
  </si>
  <si>
    <t>Rate*</t>
  </si>
  <si>
    <t xml:space="preserve">Computed </t>
  </si>
  <si>
    <t>Credits</t>
  </si>
  <si>
    <t>Additions</t>
  </si>
  <si>
    <t>[%]</t>
  </si>
  <si>
    <t xml:space="preserve"> 1,000,000 or more</t>
  </si>
  <si>
    <t>B.  BY SIZE OF FEDERAL ADJUSTED GROSS INCOME</t>
  </si>
  <si>
    <t xml:space="preserve">[includes </t>
  </si>
  <si>
    <t xml:space="preserve">returns </t>
  </si>
  <si>
    <t>[before</t>
  </si>
  <si>
    <t>[after</t>
  </si>
  <si>
    <t>with</t>
  </si>
  <si>
    <t>residency</t>
  </si>
  <si>
    <t>deficit]</t>
  </si>
  <si>
    <t>proration]</t>
  </si>
  <si>
    <t xml:space="preserve">    Taken**</t>
  </si>
  <si>
    <t>Number</t>
  </si>
  <si>
    <t>of</t>
  </si>
  <si>
    <t>Allowance</t>
  </si>
  <si>
    <t>Returns</t>
  </si>
  <si>
    <t xml:space="preserve"> Tax</t>
  </si>
  <si>
    <t xml:space="preserve"> 160,001 - 200,000</t>
  </si>
  <si>
    <t xml:space="preserve"> 120,001 - 160,000</t>
  </si>
  <si>
    <t xml:space="preserve"> 100,001 - 120,000</t>
  </si>
  <si>
    <t xml:space="preserve">   80,001 - 100,000</t>
  </si>
  <si>
    <t xml:space="preserve">   75,001 -   80,000</t>
  </si>
  <si>
    <t xml:space="preserve">   60,001 -   75,000</t>
  </si>
  <si>
    <t xml:space="preserve">   50,001 -   60,000</t>
  </si>
  <si>
    <t xml:space="preserve">   40,001 -   50,000</t>
  </si>
  <si>
    <t xml:space="preserve">   30,001 -   40,000</t>
  </si>
  <si>
    <t xml:space="preserve">   25,001 -   30,000</t>
  </si>
  <si>
    <t xml:space="preserve">   21,251 -   25,000</t>
  </si>
  <si>
    <t xml:space="preserve">   20,001 -   21,250 </t>
  </si>
  <si>
    <t xml:space="preserve">   17,001 -   20,000</t>
  </si>
  <si>
    <t xml:space="preserve">   15,001 -   17,000</t>
  </si>
  <si>
    <t xml:space="preserve">   12,751 -   15,000</t>
  </si>
  <si>
    <t xml:space="preserve">   10,626 -   12,750</t>
  </si>
  <si>
    <t xml:space="preserve">   10,001 -   10,625</t>
  </si>
  <si>
    <t xml:space="preserve">     6,001 -   10,000</t>
  </si>
  <si>
    <t xml:space="preserve">     4,001 -     6,000</t>
  </si>
  <si>
    <t xml:space="preserve">     2,001 -     4,000</t>
  </si>
  <si>
    <t>$          1 -     2,000</t>
  </si>
  <si>
    <t xml:space="preserve"> 500,000 - 999,999</t>
  </si>
  <si>
    <t xml:space="preserve"> 200,000 - 499,999</t>
  </si>
  <si>
    <t xml:space="preserve"> 150,000 - 199,999</t>
  </si>
  <si>
    <t xml:space="preserve"> 100,000 - 149,999</t>
  </si>
  <si>
    <t xml:space="preserve">   90,000 -   99,999</t>
  </si>
  <si>
    <t xml:space="preserve">   80,000 -   89,999</t>
  </si>
  <si>
    <t xml:space="preserve">   70,000 -   79,999</t>
  </si>
  <si>
    <t xml:space="preserve">   60,000 -   69,999</t>
  </si>
  <si>
    <t xml:space="preserve">   50,000 -   59,999</t>
  </si>
  <si>
    <t xml:space="preserve">   40,000 -   49,999</t>
  </si>
  <si>
    <t xml:space="preserve">   30,000 -   39,999</t>
  </si>
  <si>
    <t xml:space="preserve">   25,000 -   29,999</t>
  </si>
  <si>
    <t xml:space="preserve">   20,000 -   24,999</t>
  </si>
  <si>
    <t xml:space="preserve">   15,000 -   19,999</t>
  </si>
  <si>
    <t xml:space="preserve">   10,000 -   14,999</t>
  </si>
  <si>
    <t xml:space="preserve">     4,000 -     9,999</t>
  </si>
  <si>
    <t>$          1 -     3,999</t>
  </si>
  <si>
    <t>Exemp-</t>
  </si>
  <si>
    <t>tions</t>
  </si>
  <si>
    <t>Claimed</t>
  </si>
  <si>
    <t xml:space="preserve">   Standard Deduction</t>
  </si>
  <si>
    <t>Amount</t>
  </si>
  <si>
    <t xml:space="preserve">                Deductions Claimed Pursuant to</t>
  </si>
  <si>
    <t xml:space="preserve">  Itemized  Deductions</t>
  </si>
  <si>
    <t>Deduction</t>
  </si>
  <si>
    <t xml:space="preserve">    Personal Exemption</t>
  </si>
  <si>
    <t xml:space="preserve">            Allowance++:</t>
  </si>
  <si>
    <t>Value</t>
  </si>
  <si>
    <t>Aver-</t>
  </si>
  <si>
    <t>age</t>
  </si>
  <si>
    <t>Liability</t>
  </si>
  <si>
    <t xml:space="preserve">[after </t>
  </si>
  <si>
    <t>application</t>
  </si>
  <si>
    <t>of credits]</t>
  </si>
  <si>
    <t>Filed</t>
  </si>
  <si>
    <t xml:space="preserve"> **Tax credits taken=value of nonrefundable credits plus the portion of refundable credits (NC-EITC) used to reduce tax liability.    </t>
  </si>
  <si>
    <t xml:space="preserve">   *Effective tax rate for FAGI basis=Net Tax as a % of Federal Adjusted Gross Income </t>
  </si>
  <si>
    <t>AGI</t>
  </si>
  <si>
    <t xml:space="preserve">Federal </t>
  </si>
  <si>
    <r>
      <rPr>
        <b/>
        <sz val="8"/>
        <rFont val="Calibri"/>
        <family val="2"/>
      </rPr>
      <t xml:space="preserve">    [§</t>
    </r>
    <r>
      <rPr>
        <b/>
        <sz val="8"/>
        <rFont val="Times New Roman"/>
        <family val="1"/>
      </rPr>
      <t>105-134.6.(a2)] by Type+:</t>
    </r>
  </si>
  <si>
    <t xml:space="preserve">     [Additional standard deduction allowance of $600 per taxpayer for the aged or blind.] </t>
  </si>
  <si>
    <t>[$6,000]</t>
  </si>
  <si>
    <t xml:space="preserve">     Claiming itemized deductions on the federal return is a prerequisite for claiming itemized deductions on the NC D-400 return.  NC does not allow a deduction for state and local taxes and foreign income taxes. </t>
  </si>
  <si>
    <t xml:space="preserve">            Modifications</t>
  </si>
  <si>
    <t xml:space="preserve"> Computed NC Taxable Income</t>
  </si>
  <si>
    <t xml:space="preserve">                     to</t>
  </si>
  <si>
    <t xml:space="preserve">   [includes returns with deficit]</t>
  </si>
  <si>
    <t>Net</t>
  </si>
  <si>
    <t xml:space="preserve">                Federal</t>
  </si>
  <si>
    <t xml:space="preserve">                        AGI:</t>
  </si>
  <si>
    <t>Effec-</t>
  </si>
  <si>
    <t>Federal</t>
  </si>
  <si>
    <t>tive</t>
  </si>
  <si>
    <t>QW]</t>
  </si>
  <si>
    <t xml:space="preserve">             A.  BY SIZE OF NC TAXABLE INCOME</t>
  </si>
  <si>
    <t>Income Level</t>
  </si>
  <si>
    <t xml:space="preserve">     Proration (income apportionment) factors applicable to part-year and nonresident individuals can exceed 100% in cases where the portion of income subject to NC income tax exceeds total federal gross income, as adjusted.</t>
  </si>
  <si>
    <t>Gross</t>
  </si>
  <si>
    <t xml:space="preserve">Net Tax </t>
  </si>
  <si>
    <t>Returns]</t>
  </si>
  <si>
    <t>Per Re-</t>
  </si>
  <si>
    <t>turn [All</t>
  </si>
  <si>
    <t>[MFJ/</t>
  </si>
  <si>
    <t>MFJ/QW</t>
  </si>
  <si>
    <t>++In calculating NC taxable income, a taxpayer may deduct an exemption amount for each personal exemption allowed under section 151 of the Code for the tax year as follows:</t>
  </si>
  <si>
    <t xml:space="preserve">                                                            MARRIED FILING JOINTLY OR QUALIFYING WIDOW(ER) WITH DEPENDENT CHILD</t>
  </si>
  <si>
    <t xml:space="preserve">   *Effective tax rate for NCTI basis=Net Tax as a % of Computed NC Net Taxable Income [after residency proration] for returns with positive taxable income</t>
  </si>
  <si>
    <r>
      <t xml:space="preserve">   +In calculating NC taxable income, a taxpayer may deduct either the allowable NC standard deduction amount based on filing status </t>
    </r>
    <r>
      <rPr>
        <b/>
        <i/>
        <sz val="9"/>
        <rFont val="Times New Roman"/>
        <family val="1"/>
      </rPr>
      <t xml:space="preserve">or </t>
    </r>
    <r>
      <rPr>
        <b/>
        <sz val="9"/>
        <rFont val="Times New Roman"/>
        <family val="1"/>
      </rPr>
      <t>the itemized deductions amount claimed under the Code.</t>
    </r>
  </si>
  <si>
    <t xml:space="preserve">    MFJ/QW filing status with FAGI&lt;=$100,000: $2,500; MFJ/QW filing status with FAGI&gt;$100,000: $2,000.</t>
  </si>
  <si>
    <t>NCTI Level</t>
  </si>
  <si>
    <t>FAGI Level</t>
  </si>
  <si>
    <t>TABLE 4.   TAX YEAR 2013 INDIVIDUAL INCOME TAX CALCULATION BY INCOME LEVEL</t>
  </si>
  <si>
    <t xml:space="preserve">     Source: 2013 individual income tax extract.   Statistical summaries are compiled from personal income tax information extracted from tax year 2013 D-400 and D-400TC forms processed within the DOR dynamic integrated</t>
  </si>
  <si>
    <t xml:space="preserve">     tax system during 2014; the extract is a composite database consisting of both audited and unaudited (edited and unedited) data that is subject to and may include inconsistencies resultant of taxpayer and/or processing error.</t>
  </si>
  <si>
    <t xml:space="preserve">     Amounts shown include a total value of $11,624,748 in NC-EITC used as offset to reduce computed tax liability.  Any portion of NC-EITC that exceeds tax liability is refundable to the taxpayer.</t>
  </si>
</sst>
</file>

<file path=xl/styles.xml><?xml version="1.0" encoding="utf-8"?>
<styleSheet xmlns="http://schemas.openxmlformats.org/spreadsheetml/2006/main">
  <numFmts count="2">
    <numFmt numFmtId="41" formatCode="_(* #,##0_);_(* \(#,##0\);_(* &quot;-&quot;_);_(@_)"/>
    <numFmt numFmtId="164" formatCode="_(* #,##0_);_(* \(#,##0\);_(* &quot;-&quot;??_);_(@_)"/>
  </numFmts>
  <fonts count="7">
    <font>
      <sz val="10"/>
      <name val="Arial"/>
    </font>
    <font>
      <b/>
      <sz val="8"/>
      <name val="Times New Roman"/>
      <family val="1"/>
    </font>
    <font>
      <sz val="10"/>
      <name val="Courier"/>
      <family val="3"/>
    </font>
    <font>
      <b/>
      <sz val="8"/>
      <name val="Calibri"/>
      <family val="2"/>
    </font>
    <font>
      <b/>
      <sz val="9"/>
      <name val="Times New Roman"/>
      <family val="1"/>
    </font>
    <font>
      <sz val="9"/>
      <name val="Arial"/>
      <family val="2"/>
    </font>
    <font>
      <b/>
      <i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7" fontId="2" fillId="0" borderId="0"/>
  </cellStyleXfs>
  <cellXfs count="92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Border="1"/>
    <xf numFmtId="164" fontId="1" fillId="2" borderId="0" xfId="0" applyNumberFormat="1" applyFont="1" applyFill="1" applyBorder="1" applyAlignment="1">
      <alignment horizontal="centerContinuous"/>
    </xf>
    <xf numFmtId="0" fontId="1" fillId="2" borderId="0" xfId="0" applyFont="1" applyFill="1" applyAlignment="1">
      <alignment horizontal="centerContinuous"/>
    </xf>
    <xf numFmtId="0" fontId="1" fillId="2" borderId="1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/>
    <xf numFmtId="164" fontId="1" fillId="2" borderId="0" xfId="0" applyNumberFormat="1" applyFont="1" applyFill="1" applyAlignment="1">
      <alignment horizontal="centerContinuous"/>
    </xf>
    <xf numFmtId="0" fontId="1" fillId="2" borderId="0" xfId="0" applyFont="1" applyFill="1" applyBorder="1" applyAlignment="1">
      <alignment horizontal="center"/>
    </xf>
    <xf numFmtId="0" fontId="0" fillId="2" borderId="0" xfId="0" applyFill="1"/>
    <xf numFmtId="37" fontId="1" fillId="2" borderId="0" xfId="0" applyNumberFormat="1" applyFont="1" applyFill="1" applyBorder="1"/>
    <xf numFmtId="41" fontId="1" fillId="2" borderId="0" xfId="0" applyNumberFormat="1" applyFont="1" applyFill="1"/>
    <xf numFmtId="164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0" fontId="1" fillId="2" borderId="7" xfId="0" applyFont="1" applyFill="1" applyBorder="1"/>
    <xf numFmtId="37" fontId="1" fillId="2" borderId="0" xfId="1" applyFont="1" applyFill="1" applyBorder="1" applyAlignment="1">
      <alignment horizontal="centerContinuous"/>
    </xf>
    <xf numFmtId="164" fontId="1" fillId="2" borderId="0" xfId="1" applyNumberFormat="1" applyFont="1" applyFill="1" applyBorder="1" applyAlignment="1">
      <alignment horizontal="centerContinuous"/>
    </xf>
    <xf numFmtId="10" fontId="1" fillId="2" borderId="0" xfId="0" applyNumberFormat="1" applyFont="1" applyFill="1"/>
    <xf numFmtId="4" fontId="1" fillId="2" borderId="2" xfId="0" applyNumberFormat="1" applyFont="1" applyFill="1" applyBorder="1"/>
    <xf numFmtId="0" fontId="0" fillId="2" borderId="1" xfId="0" applyFill="1" applyBorder="1"/>
    <xf numFmtId="3" fontId="1" fillId="2" borderId="10" xfId="0" applyNumberFormat="1" applyFont="1" applyFill="1" applyBorder="1"/>
    <xf numFmtId="4" fontId="1" fillId="2" borderId="10" xfId="0" applyNumberFormat="1" applyFont="1" applyFill="1" applyBorder="1"/>
    <xf numFmtId="10" fontId="1" fillId="2" borderId="11" xfId="0" applyNumberFormat="1" applyFont="1" applyFill="1" applyBorder="1"/>
    <xf numFmtId="3" fontId="1" fillId="2" borderId="5" xfId="0" applyNumberFormat="1" applyFont="1" applyFill="1" applyBorder="1" applyAlignment="1">
      <alignment horizontal="right"/>
    </xf>
    <xf numFmtId="10" fontId="1" fillId="2" borderId="11" xfId="0" applyNumberFormat="1" applyFont="1" applyFill="1" applyBorder="1" applyAlignment="1">
      <alignment horizontal="right"/>
    </xf>
    <xf numFmtId="41" fontId="1" fillId="2" borderId="6" xfId="0" applyNumberFormat="1" applyFont="1" applyFill="1" applyBorder="1"/>
    <xf numFmtId="3" fontId="1" fillId="3" borderId="2" xfId="0" applyNumberFormat="1" applyFont="1" applyFill="1" applyBorder="1"/>
    <xf numFmtId="10" fontId="1" fillId="3" borderId="0" xfId="0" applyNumberFormat="1" applyFont="1" applyFill="1"/>
    <xf numFmtId="4" fontId="1" fillId="3" borderId="2" xfId="0" applyNumberFormat="1" applyFont="1" applyFill="1" applyBorder="1"/>
    <xf numFmtId="37" fontId="1" fillId="2" borderId="0" xfId="1" applyFont="1" applyFill="1" applyBorder="1" applyAlignment="1">
      <alignment horizontal="left"/>
    </xf>
    <xf numFmtId="0" fontId="0" fillId="2" borderId="6" xfId="0" applyFill="1" applyBorder="1"/>
    <xf numFmtId="164" fontId="1" fillId="2" borderId="0" xfId="0" applyNumberFormat="1" applyFont="1" applyFill="1" applyAlignment="1">
      <alignment horizontal="left"/>
    </xf>
    <xf numFmtId="0" fontId="1" fillId="4" borderId="12" xfId="0" applyFont="1" applyFill="1" applyBorder="1" applyAlignment="1">
      <alignment horizontal="center"/>
    </xf>
    <xf numFmtId="164" fontId="1" fillId="4" borderId="13" xfId="0" applyNumberFormat="1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164" fontId="1" fillId="4" borderId="12" xfId="0" applyNumberFormat="1" applyFont="1" applyFill="1" applyBorder="1" applyAlignment="1">
      <alignment horizontal="center"/>
    </xf>
    <xf numFmtId="0" fontId="0" fillId="4" borderId="0" xfId="0" applyFill="1"/>
    <xf numFmtId="0" fontId="0" fillId="4" borderId="12" xfId="0" applyFill="1" applyBorder="1"/>
    <xf numFmtId="0" fontId="1" fillId="4" borderId="12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Continuous"/>
    </xf>
    <xf numFmtId="164" fontId="1" fillId="4" borderId="12" xfId="0" applyNumberFormat="1" applyFont="1" applyFill="1" applyBorder="1" applyAlignment="1">
      <alignment horizontal="centerContinuous"/>
    </xf>
    <xf numFmtId="37" fontId="1" fillId="4" borderId="12" xfId="0" applyNumberFormat="1" applyFont="1" applyFill="1" applyBorder="1"/>
    <xf numFmtId="3" fontId="1" fillId="2" borderId="2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3" fontId="0" fillId="2" borderId="0" xfId="0" applyNumberFormat="1" applyFill="1"/>
    <xf numFmtId="37" fontId="1" fillId="2" borderId="5" xfId="0" applyNumberFormat="1" applyFont="1" applyFill="1" applyBorder="1" applyAlignment="1">
      <alignment horizontal="right"/>
    </xf>
    <xf numFmtId="0" fontId="1" fillId="2" borderId="13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center"/>
    </xf>
    <xf numFmtId="41" fontId="1" fillId="2" borderId="5" xfId="0" applyNumberFormat="1" applyFont="1" applyFill="1" applyBorder="1"/>
    <xf numFmtId="3" fontId="1" fillId="2" borderId="2" xfId="0" applyNumberFormat="1" applyFont="1" applyFill="1" applyBorder="1"/>
    <xf numFmtId="3" fontId="1" fillId="2" borderId="0" xfId="0" applyNumberFormat="1" applyFont="1" applyFill="1"/>
    <xf numFmtId="37" fontId="1" fillId="3" borderId="2" xfId="0" applyNumberFormat="1" applyFont="1" applyFill="1" applyBorder="1"/>
    <xf numFmtId="4" fontId="1" fillId="3" borderId="5" xfId="0" applyNumberFormat="1" applyFont="1" applyFill="1" applyBorder="1"/>
    <xf numFmtId="4" fontId="1" fillId="3" borderId="10" xfId="0" applyNumberFormat="1" applyFont="1" applyFill="1" applyBorder="1"/>
    <xf numFmtId="0" fontId="1" fillId="2" borderId="0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 wrapText="1"/>
    </xf>
    <xf numFmtId="0" fontId="1" fillId="2" borderId="13" xfId="0" applyFont="1" applyFill="1" applyBorder="1"/>
    <xf numFmtId="3" fontId="1" fillId="2" borderId="21" xfId="0" applyNumberFormat="1" applyFont="1" applyFill="1" applyBorder="1"/>
    <xf numFmtId="0" fontId="1" fillId="2" borderId="1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4" fillId="2" borderId="0" xfId="0" applyFont="1" applyFill="1" applyBorder="1"/>
    <xf numFmtId="3" fontId="4" fillId="2" borderId="0" xfId="0" applyNumberFormat="1" applyFont="1" applyFill="1" applyBorder="1"/>
    <xf numFmtId="4" fontId="4" fillId="3" borderId="0" xfId="0" applyNumberFormat="1" applyFont="1" applyFill="1" applyBorder="1"/>
    <xf numFmtId="10" fontId="4" fillId="2" borderId="0" xfId="0" applyNumberFormat="1" applyFont="1" applyFill="1" applyBorder="1" applyAlignment="1">
      <alignment horizontal="right"/>
    </xf>
    <xf numFmtId="37" fontId="4" fillId="2" borderId="0" xfId="0" applyNumberFormat="1" applyFont="1" applyFill="1" applyBorder="1"/>
    <xf numFmtId="0" fontId="5" fillId="2" borderId="0" xfId="0" applyFont="1" applyFill="1"/>
    <xf numFmtId="0" fontId="4" fillId="2" borderId="0" xfId="0" applyFont="1" applyFill="1"/>
    <xf numFmtId="0" fontId="4" fillId="2" borderId="0" xfId="0" quotePrefix="1" applyFont="1" applyFill="1"/>
  </cellXfs>
  <cellStyles count="2">
    <cellStyle name="Normal" xfId="0" builtinId="0"/>
    <cellStyle name="Normal_00fsdet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72"/>
  <sheetViews>
    <sheetView tabSelected="1" zoomScaleNormal="100" workbookViewId="0">
      <selection activeCell="T40" sqref="T40"/>
    </sheetView>
  </sheetViews>
  <sheetFormatPr defaultRowHeight="10.5" customHeight="1"/>
  <cols>
    <col min="1" max="1" width="12.7109375" style="11" customWidth="1"/>
    <col min="2" max="2" width="6.42578125" style="11" customWidth="1"/>
    <col min="3" max="3" width="11.42578125" style="11" customWidth="1"/>
    <col min="4" max="4" width="6.42578125" style="11" customWidth="1"/>
    <col min="5" max="5" width="9.85546875" style="11" customWidth="1"/>
    <col min="6" max="6" width="10.140625" style="11" customWidth="1"/>
    <col min="7" max="7" width="6.42578125" style="11" customWidth="1"/>
    <col min="8" max="8" width="9.7109375" style="11" customWidth="1"/>
    <col min="9" max="9" width="6.42578125" style="11" customWidth="1"/>
    <col min="10" max="10" width="9.7109375" style="11" customWidth="1"/>
    <col min="11" max="11" width="6.42578125" style="11" customWidth="1"/>
    <col min="12" max="12" width="9.7109375" style="11" customWidth="1"/>
    <col min="13" max="14" width="10.7109375" style="11" customWidth="1"/>
    <col min="15" max="15" width="10" style="11" customWidth="1"/>
    <col min="16" max="16" width="7.85546875" style="11" customWidth="1"/>
    <col min="17" max="17" width="9.7109375" style="11" customWidth="1"/>
    <col min="18" max="18" width="7" style="11" customWidth="1"/>
    <col min="19" max="19" width="5.85546875" style="11" customWidth="1"/>
    <col min="20" max="16384" width="9.140625" style="11"/>
  </cols>
  <sheetData>
    <row r="1" spans="1:19" ht="10.5" customHeight="1">
      <c r="A1" s="41" t="s">
        <v>121</v>
      </c>
      <c r="B1" s="27"/>
      <c r="C1" s="27"/>
      <c r="D1" s="27"/>
      <c r="E1" s="27"/>
      <c r="F1" s="28"/>
      <c r="G1" s="28"/>
      <c r="H1" s="27"/>
      <c r="I1" s="27"/>
      <c r="J1" s="27"/>
      <c r="K1" s="27"/>
      <c r="L1" s="27"/>
      <c r="M1" s="28"/>
      <c r="N1" s="28"/>
      <c r="O1" s="28"/>
      <c r="P1" s="28"/>
      <c r="Q1" s="3"/>
      <c r="R1" s="3"/>
      <c r="S1" s="3"/>
    </row>
    <row r="2" spans="1:19" ht="10.5" customHeight="1">
      <c r="A2" s="41"/>
      <c r="B2" s="27"/>
      <c r="C2" s="27"/>
      <c r="D2" s="27"/>
      <c r="E2" s="27"/>
      <c r="F2" s="28"/>
      <c r="G2" s="28"/>
      <c r="H2" s="27"/>
      <c r="I2" s="27"/>
      <c r="J2" s="27"/>
      <c r="K2" s="27"/>
      <c r="L2" s="27"/>
      <c r="M2" s="28"/>
      <c r="N2" s="28"/>
      <c r="O2" s="28"/>
      <c r="P2" s="28"/>
      <c r="Q2" s="3"/>
      <c r="R2" s="3"/>
      <c r="S2" s="3"/>
    </row>
    <row r="3" spans="1:19" ht="11.25" customHeight="1" thickBot="1">
      <c r="D3" s="43" t="s">
        <v>115</v>
      </c>
      <c r="E3" s="5"/>
      <c r="F3" s="5"/>
      <c r="G3" s="5"/>
      <c r="H3" s="9"/>
      <c r="I3" s="9"/>
      <c r="J3" s="9"/>
      <c r="K3" s="9"/>
      <c r="L3" s="1"/>
      <c r="M3" s="43"/>
      <c r="N3" s="43"/>
      <c r="O3" s="9"/>
      <c r="P3" s="4"/>
      <c r="Q3" s="2"/>
      <c r="R3" s="2"/>
      <c r="S3" s="2"/>
    </row>
    <row r="4" spans="1:19" ht="10.5" customHeight="1">
      <c r="A4" s="78"/>
      <c r="B4" s="15"/>
      <c r="C4" s="56"/>
      <c r="D4" s="76"/>
      <c r="E4" s="55" t="s">
        <v>93</v>
      </c>
      <c r="F4" s="56"/>
      <c r="G4" s="62" t="s">
        <v>72</v>
      </c>
      <c r="H4" s="62"/>
      <c r="I4" s="62"/>
      <c r="J4" s="56"/>
      <c r="K4" s="62" t="s">
        <v>75</v>
      </c>
      <c r="L4" s="56"/>
      <c r="M4" s="55" t="s">
        <v>94</v>
      </c>
      <c r="N4" s="56"/>
      <c r="O4" s="14"/>
      <c r="P4" s="14"/>
      <c r="Q4" s="16"/>
      <c r="R4" s="15" t="s">
        <v>78</v>
      </c>
      <c r="S4" s="42"/>
    </row>
    <row r="5" spans="1:19" ht="10.5" customHeight="1">
      <c r="A5" s="2"/>
      <c r="B5" s="17"/>
      <c r="C5" s="71" t="s">
        <v>88</v>
      </c>
      <c r="D5" s="6"/>
      <c r="E5" s="80" t="s">
        <v>95</v>
      </c>
      <c r="F5" s="71"/>
      <c r="G5" s="10"/>
      <c r="H5" s="70" t="s">
        <v>89</v>
      </c>
      <c r="I5" s="70"/>
      <c r="J5" s="71"/>
      <c r="K5" s="70" t="s">
        <v>76</v>
      </c>
      <c r="L5" s="71"/>
      <c r="M5" s="57" t="s">
        <v>96</v>
      </c>
      <c r="N5" s="58"/>
      <c r="O5" s="7"/>
      <c r="P5" s="7"/>
      <c r="Q5" s="18" t="s">
        <v>97</v>
      </c>
      <c r="R5" s="17" t="s">
        <v>79</v>
      </c>
      <c r="S5" s="31"/>
    </row>
    <row r="6" spans="1:19" ht="10.5" customHeight="1">
      <c r="A6" s="2"/>
      <c r="B6" s="17" t="s">
        <v>24</v>
      </c>
      <c r="C6" s="71" t="s">
        <v>87</v>
      </c>
      <c r="D6" s="6" t="s">
        <v>78</v>
      </c>
      <c r="E6" s="80" t="s">
        <v>98</v>
      </c>
      <c r="F6" s="71"/>
      <c r="G6" s="74" t="s">
        <v>70</v>
      </c>
      <c r="H6" s="59"/>
      <c r="I6" s="74" t="s">
        <v>73</v>
      </c>
      <c r="J6" s="72"/>
      <c r="K6" s="59"/>
      <c r="L6" s="63"/>
      <c r="M6" s="6"/>
      <c r="N6" s="6"/>
      <c r="O6" s="7"/>
      <c r="P6" s="19"/>
      <c r="Q6" s="18" t="s">
        <v>6</v>
      </c>
      <c r="R6" s="17" t="s">
        <v>108</v>
      </c>
      <c r="S6" s="6"/>
    </row>
    <row r="7" spans="1:19" ht="10.5" customHeight="1">
      <c r="A7" s="2"/>
      <c r="B7" s="17" t="s">
        <v>25</v>
      </c>
      <c r="C7" s="71" t="s">
        <v>15</v>
      </c>
      <c r="D7" s="6" t="s">
        <v>79</v>
      </c>
      <c r="E7" s="6" t="s">
        <v>99</v>
      </c>
      <c r="F7" s="71"/>
      <c r="G7" s="63"/>
      <c r="H7" s="59"/>
      <c r="I7" s="63"/>
      <c r="J7" s="63"/>
      <c r="K7" s="6" t="s">
        <v>24</v>
      </c>
      <c r="L7" s="17"/>
      <c r="M7" s="20"/>
      <c r="N7" s="7"/>
      <c r="O7" s="7" t="s">
        <v>9</v>
      </c>
      <c r="P7" s="7"/>
      <c r="Q7" s="18" t="s">
        <v>80</v>
      </c>
      <c r="R7" s="17" t="s">
        <v>110</v>
      </c>
      <c r="S7" s="19" t="s">
        <v>100</v>
      </c>
    </row>
    <row r="8" spans="1:19" ht="10.5" customHeight="1">
      <c r="A8" s="2"/>
      <c r="B8" s="17" t="s">
        <v>27</v>
      </c>
      <c r="C8" s="71" t="s">
        <v>16</v>
      </c>
      <c r="D8" s="6" t="s">
        <v>101</v>
      </c>
      <c r="E8" s="81"/>
      <c r="F8" s="77"/>
      <c r="G8" s="6" t="s">
        <v>24</v>
      </c>
      <c r="H8" s="17" t="s">
        <v>74</v>
      </c>
      <c r="I8" s="6" t="s">
        <v>24</v>
      </c>
      <c r="J8" s="6"/>
      <c r="K8" s="6" t="s">
        <v>25</v>
      </c>
      <c r="L8" s="22"/>
      <c r="M8" s="6" t="s">
        <v>17</v>
      </c>
      <c r="N8" s="6" t="s">
        <v>18</v>
      </c>
      <c r="O8" s="7" t="s">
        <v>107</v>
      </c>
      <c r="P8" s="19" t="s">
        <v>7</v>
      </c>
      <c r="Q8" s="18" t="s">
        <v>81</v>
      </c>
      <c r="R8" s="17" t="s">
        <v>111</v>
      </c>
      <c r="S8" s="19" t="s">
        <v>102</v>
      </c>
    </row>
    <row r="9" spans="1:19" ht="10.5" customHeight="1">
      <c r="A9" s="2"/>
      <c r="B9" s="17" t="s">
        <v>84</v>
      </c>
      <c r="C9" s="71" t="s">
        <v>19</v>
      </c>
      <c r="D9" s="10" t="s">
        <v>87</v>
      </c>
      <c r="E9" s="6"/>
      <c r="F9" s="82"/>
      <c r="G9" s="21" t="s">
        <v>25</v>
      </c>
      <c r="H9" s="75" t="s">
        <v>71</v>
      </c>
      <c r="I9" s="22" t="s">
        <v>25</v>
      </c>
      <c r="J9" s="6" t="s">
        <v>74</v>
      </c>
      <c r="K9" s="6" t="s">
        <v>67</v>
      </c>
      <c r="L9" s="17" t="s">
        <v>26</v>
      </c>
      <c r="M9" s="20" t="s">
        <v>20</v>
      </c>
      <c r="N9" s="7" t="s">
        <v>20</v>
      </c>
      <c r="O9" s="7" t="s">
        <v>28</v>
      </c>
      <c r="P9" s="7" t="s">
        <v>10</v>
      </c>
      <c r="Q9" s="18" t="s">
        <v>82</v>
      </c>
      <c r="R9" s="17" t="s">
        <v>113</v>
      </c>
      <c r="S9" s="19" t="s">
        <v>6</v>
      </c>
    </row>
    <row r="10" spans="1:19" ht="10.5" customHeight="1">
      <c r="A10" s="2"/>
      <c r="B10" s="17" t="s">
        <v>112</v>
      </c>
      <c r="C10" s="71" t="s">
        <v>21</v>
      </c>
      <c r="D10" s="10" t="s">
        <v>77</v>
      </c>
      <c r="E10" s="75" t="s">
        <v>11</v>
      </c>
      <c r="F10" s="22" t="s">
        <v>2</v>
      </c>
      <c r="G10" s="10" t="s">
        <v>27</v>
      </c>
      <c r="H10" s="75" t="s">
        <v>91</v>
      </c>
      <c r="I10" s="17" t="s">
        <v>27</v>
      </c>
      <c r="J10" s="75" t="s">
        <v>71</v>
      </c>
      <c r="K10" s="75" t="s">
        <v>68</v>
      </c>
      <c r="L10" s="22" t="s">
        <v>71</v>
      </c>
      <c r="M10" s="6" t="s">
        <v>22</v>
      </c>
      <c r="N10" s="6" t="s">
        <v>22</v>
      </c>
      <c r="O10" s="7" t="s">
        <v>80</v>
      </c>
      <c r="P10" s="7" t="s">
        <v>23</v>
      </c>
      <c r="Q10" s="18" t="s">
        <v>83</v>
      </c>
      <c r="R10" s="17" t="s">
        <v>109</v>
      </c>
      <c r="S10" s="19" t="s">
        <v>8</v>
      </c>
    </row>
    <row r="11" spans="1:19" ht="10.5" customHeight="1" thickBot="1">
      <c r="A11" s="83" t="s">
        <v>105</v>
      </c>
      <c r="B11" s="24" t="s">
        <v>103</v>
      </c>
      <c r="C11" s="71" t="s">
        <v>3</v>
      </c>
      <c r="D11" s="10" t="s">
        <v>3</v>
      </c>
      <c r="E11" s="6" t="s">
        <v>3</v>
      </c>
      <c r="F11" s="17" t="s">
        <v>3</v>
      </c>
      <c r="G11" s="24" t="s">
        <v>84</v>
      </c>
      <c r="H11" s="23" t="s">
        <v>3</v>
      </c>
      <c r="I11" s="24" t="s">
        <v>84</v>
      </c>
      <c r="J11" s="73" t="s">
        <v>3</v>
      </c>
      <c r="K11" s="6" t="s">
        <v>69</v>
      </c>
      <c r="L11" s="17" t="s">
        <v>3</v>
      </c>
      <c r="M11" s="23" t="s">
        <v>3</v>
      </c>
      <c r="N11" s="25" t="s">
        <v>3</v>
      </c>
      <c r="O11" s="25" t="s">
        <v>3</v>
      </c>
      <c r="P11" s="7" t="s">
        <v>3</v>
      </c>
      <c r="Q11" s="18" t="s">
        <v>3</v>
      </c>
      <c r="R11" s="18" t="s">
        <v>3</v>
      </c>
      <c r="S11" s="18" t="s">
        <v>12</v>
      </c>
    </row>
    <row r="12" spans="1:19" ht="11.25" customHeight="1" thickBot="1">
      <c r="A12" s="44" t="s">
        <v>119</v>
      </c>
      <c r="B12" s="44"/>
      <c r="C12" s="51"/>
      <c r="D12" s="51"/>
      <c r="E12" s="44"/>
      <c r="F12" s="45"/>
      <c r="G12" s="45"/>
      <c r="H12" s="46" t="s">
        <v>104</v>
      </c>
      <c r="I12" s="46"/>
      <c r="J12" s="46"/>
      <c r="K12" s="45"/>
      <c r="L12" s="45"/>
      <c r="M12" s="47"/>
      <c r="N12" s="48"/>
      <c r="O12" s="49"/>
      <c r="P12" s="47"/>
      <c r="Q12" s="47"/>
      <c r="R12" s="45"/>
      <c r="S12" s="47"/>
    </row>
    <row r="13" spans="1:19" ht="10.5" customHeight="1">
      <c r="A13" s="2" t="s">
        <v>0</v>
      </c>
      <c r="B13" s="35">
        <v>293666</v>
      </c>
      <c r="C13" s="35">
        <v>36350750578.970001</v>
      </c>
      <c r="D13" s="35">
        <f>C13/B13</f>
        <v>123782.63257908645</v>
      </c>
      <c r="E13" s="35">
        <v>5989614517</v>
      </c>
      <c r="F13" s="35">
        <v>6932052099.9699993</v>
      </c>
      <c r="G13" s="35">
        <v>157003</v>
      </c>
      <c r="H13" s="35">
        <v>1007667154</v>
      </c>
      <c r="I13" s="35">
        <v>136663</v>
      </c>
      <c r="J13" s="35">
        <v>7531112505.6199999</v>
      </c>
      <c r="K13" s="35">
        <v>812839</v>
      </c>
      <c r="L13" s="35">
        <v>1964900734</v>
      </c>
      <c r="M13" s="35">
        <v>24904632602.380001</v>
      </c>
      <c r="N13" s="61">
        <v>-4376582813</v>
      </c>
      <c r="O13" s="13">
        <v>0</v>
      </c>
      <c r="P13" s="64">
        <v>0</v>
      </c>
      <c r="Q13" s="64">
        <v>0</v>
      </c>
      <c r="R13" s="37">
        <v>0</v>
      </c>
      <c r="S13" s="37">
        <v>0</v>
      </c>
    </row>
    <row r="14" spans="1:19" ht="10.5" customHeight="1">
      <c r="A14" s="2" t="s">
        <v>49</v>
      </c>
      <c r="B14" s="65">
        <v>50223</v>
      </c>
      <c r="C14" s="65">
        <v>7002291285</v>
      </c>
      <c r="D14" s="54">
        <f>C14/B14</f>
        <v>139423.99468371065</v>
      </c>
      <c r="E14" s="65">
        <v>208418657</v>
      </c>
      <c r="F14" s="65">
        <v>669696392</v>
      </c>
      <c r="G14" s="54">
        <v>28349</v>
      </c>
      <c r="H14" s="65">
        <v>179920046</v>
      </c>
      <c r="I14" s="54">
        <v>21874</v>
      </c>
      <c r="J14" s="65">
        <v>934120702</v>
      </c>
      <c r="K14" s="54">
        <v>146435</v>
      </c>
      <c r="L14" s="65">
        <v>350165655</v>
      </c>
      <c r="M14" s="65">
        <v>5076807147</v>
      </c>
      <c r="N14" s="65">
        <v>46473794</v>
      </c>
      <c r="O14" s="66">
        <v>2790155</v>
      </c>
      <c r="P14" s="65">
        <v>1074905</v>
      </c>
      <c r="Q14" s="65">
        <v>1715250</v>
      </c>
      <c r="R14" s="30">
        <f>Q14/B14</f>
        <v>34.152679051430617</v>
      </c>
      <c r="S14" s="29">
        <f>Q14/N14</f>
        <v>3.6907896953711161E-2</v>
      </c>
    </row>
    <row r="15" spans="1:19" ht="10.5" customHeight="1">
      <c r="A15" s="2" t="s">
        <v>48</v>
      </c>
      <c r="B15" s="65">
        <v>40453</v>
      </c>
      <c r="C15" s="65">
        <v>4847859353</v>
      </c>
      <c r="D15" s="54">
        <f>C15/B15</f>
        <v>119839.30371047882</v>
      </c>
      <c r="E15" s="65">
        <v>145323841</v>
      </c>
      <c r="F15" s="65">
        <v>483077765</v>
      </c>
      <c r="G15" s="54">
        <v>24844</v>
      </c>
      <c r="H15" s="65">
        <v>157806620</v>
      </c>
      <c r="I15" s="54">
        <v>15609</v>
      </c>
      <c r="J15" s="65">
        <v>605825021</v>
      </c>
      <c r="K15" s="54">
        <v>117315</v>
      </c>
      <c r="L15" s="65">
        <v>284776681</v>
      </c>
      <c r="M15" s="65">
        <v>3461697107</v>
      </c>
      <c r="N15" s="65">
        <v>120496652</v>
      </c>
      <c r="O15" s="66">
        <v>7241290</v>
      </c>
      <c r="P15" s="65">
        <v>2732798</v>
      </c>
      <c r="Q15" s="65">
        <v>4508492</v>
      </c>
      <c r="R15" s="30">
        <f>Q15/B15</f>
        <v>111.45012730823424</v>
      </c>
      <c r="S15" s="29">
        <f>Q15/N15</f>
        <v>3.7415910941658359E-2</v>
      </c>
    </row>
    <row r="16" spans="1:19" ht="10.5" customHeight="1">
      <c r="A16" s="2" t="s">
        <v>47</v>
      </c>
      <c r="B16" s="65">
        <v>37350</v>
      </c>
      <c r="C16" s="65">
        <v>3745762415</v>
      </c>
      <c r="D16" s="54">
        <f>C16/B16</f>
        <v>100288.15033467203</v>
      </c>
      <c r="E16" s="65">
        <v>202813016</v>
      </c>
      <c r="F16" s="65">
        <v>424719729.56999999</v>
      </c>
      <c r="G16" s="54">
        <v>23807</v>
      </c>
      <c r="H16" s="65">
        <v>150678090</v>
      </c>
      <c r="I16" s="54">
        <v>13543</v>
      </c>
      <c r="J16" s="65">
        <v>511675418</v>
      </c>
      <c r="K16" s="54">
        <v>109165</v>
      </c>
      <c r="L16" s="65">
        <v>266914773</v>
      </c>
      <c r="M16" s="65">
        <v>2594587420.4299998</v>
      </c>
      <c r="N16" s="65">
        <v>186501839</v>
      </c>
      <c r="O16" s="66">
        <v>11210175</v>
      </c>
      <c r="P16" s="65">
        <v>3997175</v>
      </c>
      <c r="Q16" s="65">
        <v>7213000</v>
      </c>
      <c r="R16" s="30">
        <f>Q16/B16</f>
        <v>193.11914323962517</v>
      </c>
      <c r="S16" s="29">
        <f>Q16/N16</f>
        <v>3.8675221856659545E-2</v>
      </c>
    </row>
    <row r="17" spans="1:19" ht="10.5" customHeight="1">
      <c r="A17" s="2" t="s">
        <v>46</v>
      </c>
      <c r="B17" s="65">
        <v>70704</v>
      </c>
      <c r="C17" s="65">
        <v>6003416275</v>
      </c>
      <c r="D17" s="54">
        <f t="shared" ref="D15:D35" si="0">C17/B17</f>
        <v>84909.146229350532</v>
      </c>
      <c r="E17" s="65">
        <v>169142771</v>
      </c>
      <c r="F17" s="65">
        <v>826247312</v>
      </c>
      <c r="G17" s="54">
        <v>46461</v>
      </c>
      <c r="H17" s="65">
        <v>292506942</v>
      </c>
      <c r="I17" s="54">
        <v>24243</v>
      </c>
      <c r="J17" s="65">
        <v>759516129</v>
      </c>
      <c r="K17" s="54">
        <v>208158</v>
      </c>
      <c r="L17" s="65">
        <v>511655803</v>
      </c>
      <c r="M17" s="65">
        <v>3782632860</v>
      </c>
      <c r="N17" s="65">
        <v>565057633</v>
      </c>
      <c r="O17" s="66">
        <v>33941187</v>
      </c>
      <c r="P17" s="65">
        <v>9944254</v>
      </c>
      <c r="Q17" s="65">
        <v>23996933</v>
      </c>
      <c r="R17" s="30">
        <f>Q17/B17</f>
        <v>339.3999349400317</v>
      </c>
      <c r="S17" s="29">
        <f>Q17/N17</f>
        <v>4.246811581430314E-2</v>
      </c>
    </row>
    <row r="18" spans="1:19" ht="10.5" customHeight="1">
      <c r="A18" s="2" t="s">
        <v>45</v>
      </c>
      <c r="B18" s="65">
        <v>10848</v>
      </c>
      <c r="C18" s="65">
        <v>859949086</v>
      </c>
      <c r="D18" s="54">
        <f t="shared" si="0"/>
        <v>79272.592735988204</v>
      </c>
      <c r="E18" s="65">
        <v>10876218</v>
      </c>
      <c r="F18" s="65">
        <v>115816630</v>
      </c>
      <c r="G18" s="54">
        <v>7221</v>
      </c>
      <c r="H18" s="65">
        <v>45240782</v>
      </c>
      <c r="I18" s="54">
        <v>3627</v>
      </c>
      <c r="J18" s="65">
        <v>112460286</v>
      </c>
      <c r="K18" s="54">
        <v>31984</v>
      </c>
      <c r="L18" s="65">
        <v>78750104</v>
      </c>
      <c r="M18" s="65">
        <v>518557502</v>
      </c>
      <c r="N18" s="65">
        <v>111900898</v>
      </c>
      <c r="O18" s="66">
        <v>6720207</v>
      </c>
      <c r="P18" s="65">
        <v>1632622</v>
      </c>
      <c r="Q18" s="65">
        <v>5087585</v>
      </c>
      <c r="R18" s="30">
        <f t="shared" ref="R14:R36" si="1">Q18/B18</f>
        <v>468.98829277286137</v>
      </c>
      <c r="S18" s="29">
        <f t="shared" ref="S14:S35" si="2">Q18/N18</f>
        <v>4.5465095373944185E-2</v>
      </c>
    </row>
    <row r="19" spans="1:19" ht="10.5" customHeight="1">
      <c r="A19" s="2" t="s">
        <v>44</v>
      </c>
      <c r="B19" s="65">
        <v>36032</v>
      </c>
      <c r="C19" s="65">
        <v>3082915382.25</v>
      </c>
      <c r="D19" s="54">
        <f t="shared" si="0"/>
        <v>85560.484631716259</v>
      </c>
      <c r="E19" s="65">
        <v>31348157</v>
      </c>
      <c r="F19" s="65">
        <v>379682332</v>
      </c>
      <c r="G19" s="54">
        <v>23862</v>
      </c>
      <c r="H19" s="65">
        <v>149459937</v>
      </c>
      <c r="I19" s="54">
        <v>12170</v>
      </c>
      <c r="J19" s="65">
        <v>335655323</v>
      </c>
      <c r="K19" s="54">
        <v>106440</v>
      </c>
      <c r="L19" s="65">
        <v>262600001</v>
      </c>
      <c r="M19" s="65">
        <v>1986865946.25</v>
      </c>
      <c r="N19" s="65">
        <v>421014236</v>
      </c>
      <c r="O19" s="66">
        <v>25279858</v>
      </c>
      <c r="P19" s="65">
        <v>5451902</v>
      </c>
      <c r="Q19" s="65">
        <v>19827956</v>
      </c>
      <c r="R19" s="30">
        <f t="shared" si="1"/>
        <v>550.28741119005326</v>
      </c>
      <c r="S19" s="29">
        <f t="shared" si="2"/>
        <v>4.7095690132435329E-2</v>
      </c>
    </row>
    <row r="20" spans="1:19" ht="10.5" customHeight="1">
      <c r="A20" s="2" t="s">
        <v>43</v>
      </c>
      <c r="B20" s="65">
        <v>37863</v>
      </c>
      <c r="C20" s="65">
        <v>2839901120</v>
      </c>
      <c r="D20" s="54">
        <f t="shared" si="0"/>
        <v>75004.651506748007</v>
      </c>
      <c r="E20" s="65">
        <v>68620820</v>
      </c>
      <c r="F20" s="65">
        <v>392124480.60000002</v>
      </c>
      <c r="G20" s="54">
        <v>25149</v>
      </c>
      <c r="H20" s="65">
        <v>156891715</v>
      </c>
      <c r="I20" s="54">
        <v>12714</v>
      </c>
      <c r="J20" s="65">
        <v>320956766</v>
      </c>
      <c r="K20" s="54">
        <v>112937</v>
      </c>
      <c r="L20" s="65">
        <v>278743901</v>
      </c>
      <c r="M20" s="65">
        <v>1759805077.4000001</v>
      </c>
      <c r="N20" s="65">
        <v>525288285</v>
      </c>
      <c r="O20" s="66">
        <v>31537503</v>
      </c>
      <c r="P20" s="65">
        <v>5839815.3399999999</v>
      </c>
      <c r="Q20" s="65">
        <v>25697687.66</v>
      </c>
      <c r="R20" s="30">
        <f t="shared" si="1"/>
        <v>678.70183714972404</v>
      </c>
      <c r="S20" s="29">
        <f t="shared" si="2"/>
        <v>4.8921113213099734E-2</v>
      </c>
    </row>
    <row r="21" spans="1:19" ht="10.5" customHeight="1">
      <c r="A21" s="2" t="s">
        <v>42</v>
      </c>
      <c r="B21" s="65">
        <v>32982</v>
      </c>
      <c r="C21" s="65">
        <v>2452101638</v>
      </c>
      <c r="D21" s="54">
        <f t="shared" si="0"/>
        <v>74346.662967679338</v>
      </c>
      <c r="E21" s="65">
        <v>160049792</v>
      </c>
      <c r="F21" s="65">
        <v>482098736</v>
      </c>
      <c r="G21" s="54">
        <v>21845</v>
      </c>
      <c r="H21" s="65">
        <v>136056557</v>
      </c>
      <c r="I21" s="54">
        <v>11137</v>
      </c>
      <c r="J21" s="65">
        <v>242823461</v>
      </c>
      <c r="K21" s="54">
        <v>97945</v>
      </c>
      <c r="L21" s="65">
        <v>241764529</v>
      </c>
      <c r="M21" s="65">
        <v>1509408147</v>
      </c>
      <c r="N21" s="65">
        <v>527748150</v>
      </c>
      <c r="O21" s="66">
        <v>31682904</v>
      </c>
      <c r="P21" s="65">
        <v>4960433</v>
      </c>
      <c r="Q21" s="65">
        <v>26722471</v>
      </c>
      <c r="R21" s="30">
        <f t="shared" si="1"/>
        <v>810.2137832757262</v>
      </c>
      <c r="S21" s="29">
        <f t="shared" si="2"/>
        <v>5.0634892798771536E-2</v>
      </c>
    </row>
    <row r="22" spans="1:19" ht="10.5" customHeight="1">
      <c r="A22" s="2" t="s">
        <v>41</v>
      </c>
      <c r="B22" s="65">
        <v>48302</v>
      </c>
      <c r="C22" s="65">
        <v>3693687606</v>
      </c>
      <c r="D22" s="54">
        <f t="shared" si="0"/>
        <v>76470.696989772681</v>
      </c>
      <c r="E22" s="65">
        <v>76887399</v>
      </c>
      <c r="F22" s="65">
        <v>518183904</v>
      </c>
      <c r="G22" s="54">
        <v>31382</v>
      </c>
      <c r="H22" s="65">
        <v>195154589</v>
      </c>
      <c r="I22" s="54">
        <v>16920</v>
      </c>
      <c r="J22" s="65">
        <v>370164238</v>
      </c>
      <c r="K22" s="54">
        <v>143367</v>
      </c>
      <c r="L22" s="65">
        <v>353800880</v>
      </c>
      <c r="M22" s="65">
        <v>2333271394</v>
      </c>
      <c r="N22" s="65">
        <v>893095134</v>
      </c>
      <c r="O22" s="66">
        <v>53611687</v>
      </c>
      <c r="P22" s="65">
        <v>7175370</v>
      </c>
      <c r="Q22" s="65">
        <v>46436317</v>
      </c>
      <c r="R22" s="30">
        <f t="shared" si="1"/>
        <v>961.37462216885433</v>
      </c>
      <c r="S22" s="29">
        <f t="shared" si="2"/>
        <v>5.1994815817684212E-2</v>
      </c>
    </row>
    <row r="23" spans="1:19" ht="10.5" customHeight="1">
      <c r="A23" s="2" t="s">
        <v>40</v>
      </c>
      <c r="B23" s="65">
        <v>19732</v>
      </c>
      <c r="C23" s="65">
        <v>1972620343</v>
      </c>
      <c r="D23" s="54">
        <f t="shared" si="0"/>
        <v>99970.623504966556</v>
      </c>
      <c r="E23" s="65">
        <v>29581119</v>
      </c>
      <c r="F23" s="65">
        <v>226165229.69999999</v>
      </c>
      <c r="G23" s="54">
        <v>12822</v>
      </c>
      <c r="H23" s="65">
        <v>79646550</v>
      </c>
      <c r="I23" s="54">
        <v>6910</v>
      </c>
      <c r="J23" s="65">
        <v>219256383</v>
      </c>
      <c r="K23" s="54">
        <v>58422</v>
      </c>
      <c r="L23" s="65">
        <v>144180700</v>
      </c>
      <c r="M23" s="65">
        <v>1332952599.3</v>
      </c>
      <c r="N23" s="65">
        <v>406984157</v>
      </c>
      <c r="O23" s="66">
        <v>24429434</v>
      </c>
      <c r="P23" s="65">
        <v>2864531</v>
      </c>
      <c r="Q23" s="65">
        <v>21564903</v>
      </c>
      <c r="R23" s="30">
        <f t="shared" si="1"/>
        <v>1092.8898743158322</v>
      </c>
      <c r="S23" s="29">
        <f t="shared" si="2"/>
        <v>5.2987082246545532E-2</v>
      </c>
    </row>
    <row r="24" spans="1:19" ht="10.5" customHeight="1">
      <c r="A24" s="2" t="s">
        <v>39</v>
      </c>
      <c r="B24" s="65">
        <v>56793</v>
      </c>
      <c r="C24" s="65">
        <v>4222567853</v>
      </c>
      <c r="D24" s="54">
        <f t="shared" si="0"/>
        <v>74350.146197594775</v>
      </c>
      <c r="E24" s="65">
        <v>43594713</v>
      </c>
      <c r="F24" s="65">
        <v>631482935</v>
      </c>
      <c r="G24" s="54">
        <v>35925</v>
      </c>
      <c r="H24" s="65">
        <v>222668580</v>
      </c>
      <c r="I24" s="54">
        <v>20868</v>
      </c>
      <c r="J24" s="65">
        <v>397210357</v>
      </c>
      <c r="K24" s="54">
        <v>167895</v>
      </c>
      <c r="L24" s="65">
        <v>413986863</v>
      </c>
      <c r="M24" s="65">
        <v>2600813831</v>
      </c>
      <c r="N24" s="65">
        <v>1312935783</v>
      </c>
      <c r="O24" s="66">
        <v>79839656</v>
      </c>
      <c r="P24" s="65">
        <v>8092837</v>
      </c>
      <c r="Q24" s="65">
        <v>71746819</v>
      </c>
      <c r="R24" s="30">
        <f t="shared" si="1"/>
        <v>1263.3039106932192</v>
      </c>
      <c r="S24" s="29">
        <f t="shared" si="2"/>
        <v>5.4646099168735959E-2</v>
      </c>
    </row>
    <row r="25" spans="1:19" ht="10.5" customHeight="1">
      <c r="A25" s="2" t="s">
        <v>38</v>
      </c>
      <c r="B25" s="65">
        <v>72205</v>
      </c>
      <c r="C25" s="65">
        <v>5899631166.6000004</v>
      </c>
      <c r="D25" s="54">
        <f t="shared" si="0"/>
        <v>81706.684670036702</v>
      </c>
      <c r="E25" s="65">
        <v>86927342</v>
      </c>
      <c r="F25" s="65">
        <v>844345602.86000001</v>
      </c>
      <c r="G25" s="54">
        <v>44015</v>
      </c>
      <c r="H25" s="65">
        <v>272162264</v>
      </c>
      <c r="I25" s="54">
        <v>28190</v>
      </c>
      <c r="J25" s="65">
        <v>659510630</v>
      </c>
      <c r="K25" s="54">
        <v>212909</v>
      </c>
      <c r="L25" s="65">
        <v>524568875</v>
      </c>
      <c r="M25" s="65">
        <v>3685971136.7399998</v>
      </c>
      <c r="N25" s="65">
        <v>1983564493</v>
      </c>
      <c r="O25" s="66">
        <v>123508038</v>
      </c>
      <c r="P25" s="65">
        <v>10040147</v>
      </c>
      <c r="Q25" s="65">
        <v>113467891</v>
      </c>
      <c r="R25" s="30">
        <f t="shared" si="1"/>
        <v>1571.4686102070493</v>
      </c>
      <c r="S25" s="29">
        <f t="shared" si="2"/>
        <v>5.7204034151865611E-2</v>
      </c>
    </row>
    <row r="26" spans="1:19" ht="10.5" customHeight="1">
      <c r="A26" s="2" t="s">
        <v>37</v>
      </c>
      <c r="B26" s="65">
        <v>132811</v>
      </c>
      <c r="C26" s="65">
        <v>11176150572.150002</v>
      </c>
      <c r="D26" s="54">
        <f t="shared" si="0"/>
        <v>84150.790010993078</v>
      </c>
      <c r="E26" s="65">
        <v>101177957</v>
      </c>
      <c r="F26" s="65">
        <v>1464620028</v>
      </c>
      <c r="G26" s="54">
        <v>74726</v>
      </c>
      <c r="H26" s="65">
        <v>460222521</v>
      </c>
      <c r="I26" s="54">
        <v>58085</v>
      </c>
      <c r="J26" s="65">
        <v>1157854863.53</v>
      </c>
      <c r="K26" s="54">
        <v>390491</v>
      </c>
      <c r="L26" s="65">
        <v>959589114</v>
      </c>
      <c r="M26" s="65">
        <v>7235042002.6199999</v>
      </c>
      <c r="N26" s="65">
        <v>4641481586</v>
      </c>
      <c r="O26" s="66">
        <v>296684421</v>
      </c>
      <c r="P26" s="65">
        <v>19060514.32</v>
      </c>
      <c r="Q26" s="65">
        <v>277623906.68000001</v>
      </c>
      <c r="R26" s="30">
        <f t="shared" si="1"/>
        <v>2090.3683179857089</v>
      </c>
      <c r="S26" s="29">
        <f t="shared" si="2"/>
        <v>5.9813639575214725E-2</v>
      </c>
    </row>
    <row r="27" spans="1:19" ht="10.5" customHeight="1">
      <c r="A27" s="2" t="s">
        <v>36</v>
      </c>
      <c r="B27" s="65">
        <v>122909</v>
      </c>
      <c r="C27" s="65">
        <v>11642097068.98</v>
      </c>
      <c r="D27" s="54">
        <f t="shared" si="0"/>
        <v>94721.274023708596</v>
      </c>
      <c r="E27" s="65">
        <v>91578719</v>
      </c>
      <c r="F27" s="65">
        <v>1217291141</v>
      </c>
      <c r="G27" s="54">
        <v>61409</v>
      </c>
      <c r="H27" s="65">
        <v>376325370</v>
      </c>
      <c r="I27" s="54">
        <v>61500</v>
      </c>
      <c r="J27" s="65">
        <v>1207827028</v>
      </c>
      <c r="K27" s="54">
        <v>360138</v>
      </c>
      <c r="L27" s="65">
        <v>880559485</v>
      </c>
      <c r="M27" s="65">
        <v>8051672763.9799995</v>
      </c>
      <c r="N27" s="65">
        <v>5522894970</v>
      </c>
      <c r="O27" s="66">
        <v>360489665</v>
      </c>
      <c r="P27" s="65">
        <v>19536522</v>
      </c>
      <c r="Q27" s="65">
        <v>340953143</v>
      </c>
      <c r="R27" s="30">
        <f t="shared" si="1"/>
        <v>2774.0291028321767</v>
      </c>
      <c r="S27" s="29">
        <f t="shared" si="2"/>
        <v>6.1734497007825587E-2</v>
      </c>
    </row>
    <row r="28" spans="1:19" ht="10.5" customHeight="1">
      <c r="A28" s="2" t="s">
        <v>35</v>
      </c>
      <c r="B28" s="65">
        <v>112452</v>
      </c>
      <c r="C28" s="65">
        <v>10895751809</v>
      </c>
      <c r="D28" s="54">
        <f t="shared" si="0"/>
        <v>96892.467977448163</v>
      </c>
      <c r="E28" s="65">
        <v>80689683</v>
      </c>
      <c r="F28" s="65">
        <v>988317540</v>
      </c>
      <c r="G28" s="54">
        <v>47567</v>
      </c>
      <c r="H28" s="65">
        <v>290896591</v>
      </c>
      <c r="I28" s="54">
        <v>64885</v>
      </c>
      <c r="J28" s="65">
        <v>1209735914.1600001</v>
      </c>
      <c r="K28" s="54">
        <v>330130</v>
      </c>
      <c r="L28" s="65">
        <v>802013854</v>
      </c>
      <c r="M28" s="65">
        <v>7685477592.8400002</v>
      </c>
      <c r="N28" s="65">
        <v>6174893149</v>
      </c>
      <c r="O28" s="66">
        <v>408350745</v>
      </c>
      <c r="P28" s="65">
        <v>19604102</v>
      </c>
      <c r="Q28" s="65">
        <v>388746643</v>
      </c>
      <c r="R28" s="30">
        <f t="shared" si="1"/>
        <v>3457.0007025219647</v>
      </c>
      <c r="S28" s="29">
        <f t="shared" si="2"/>
        <v>6.2956011321905384E-2</v>
      </c>
    </row>
    <row r="29" spans="1:19" ht="10.5" customHeight="1">
      <c r="A29" s="2" t="s">
        <v>34</v>
      </c>
      <c r="B29" s="65">
        <v>138939</v>
      </c>
      <c r="C29" s="65">
        <v>15008455248.950001</v>
      </c>
      <c r="D29" s="54">
        <f t="shared" si="0"/>
        <v>108021.90348966094</v>
      </c>
      <c r="E29" s="65">
        <v>134044643</v>
      </c>
      <c r="F29" s="65">
        <v>1160239874.47</v>
      </c>
      <c r="G29" s="54">
        <v>45837</v>
      </c>
      <c r="H29" s="65">
        <v>280028126</v>
      </c>
      <c r="I29" s="54">
        <v>93102</v>
      </c>
      <c r="J29" s="65">
        <v>1565941986.9099998</v>
      </c>
      <c r="K29" s="54">
        <v>410437</v>
      </c>
      <c r="L29" s="65">
        <v>976857277</v>
      </c>
      <c r="M29" s="65">
        <v>11159432627.57</v>
      </c>
      <c r="N29" s="65">
        <v>9328562108</v>
      </c>
      <c r="O29" s="66">
        <v>623478172</v>
      </c>
      <c r="P29" s="65">
        <v>25621304</v>
      </c>
      <c r="Q29" s="65">
        <v>597856868</v>
      </c>
      <c r="R29" s="30">
        <f t="shared" si="1"/>
        <v>4303.0169210948688</v>
      </c>
      <c r="S29" s="29">
        <f t="shared" si="2"/>
        <v>6.4088855396834329E-2</v>
      </c>
    </row>
    <row r="30" spans="1:19" ht="10.5" customHeight="1">
      <c r="A30" s="2" t="s">
        <v>33</v>
      </c>
      <c r="B30" s="65">
        <v>36807</v>
      </c>
      <c r="C30" s="65">
        <v>4433283821</v>
      </c>
      <c r="D30" s="54">
        <f t="shared" si="0"/>
        <v>120446.75798081886</v>
      </c>
      <c r="E30" s="65">
        <v>32027947</v>
      </c>
      <c r="F30" s="65">
        <v>318095513.12</v>
      </c>
      <c r="G30" s="54">
        <v>9668</v>
      </c>
      <c r="H30" s="65">
        <v>59117665</v>
      </c>
      <c r="I30" s="54">
        <v>27139</v>
      </c>
      <c r="J30" s="65">
        <v>451550660</v>
      </c>
      <c r="K30" s="54">
        <v>108408</v>
      </c>
      <c r="L30" s="65">
        <v>245313725</v>
      </c>
      <c r="M30" s="65">
        <v>3391234204.8800001</v>
      </c>
      <c r="N30" s="65">
        <v>2850347968</v>
      </c>
      <c r="O30" s="66">
        <v>191703112</v>
      </c>
      <c r="P30" s="65">
        <v>6700755</v>
      </c>
      <c r="Q30" s="65">
        <v>185002357</v>
      </c>
      <c r="R30" s="30">
        <f t="shared" si="1"/>
        <v>5026.2818757301602</v>
      </c>
      <c r="S30" s="29">
        <f t="shared" si="2"/>
        <v>6.4905183183585249E-2</v>
      </c>
    </row>
    <row r="31" spans="1:19" ht="10.5" customHeight="1">
      <c r="A31" s="2" t="s">
        <v>32</v>
      </c>
      <c r="B31" s="65">
        <v>116586</v>
      </c>
      <c r="C31" s="65">
        <v>15737423766.84</v>
      </c>
      <c r="D31" s="54">
        <f t="shared" si="0"/>
        <v>134985.53657248727</v>
      </c>
      <c r="E31" s="65">
        <v>109623230</v>
      </c>
      <c r="F31" s="65">
        <v>1065311699.6900001</v>
      </c>
      <c r="G31" s="54">
        <v>21332</v>
      </c>
      <c r="H31" s="65">
        <v>130777314</v>
      </c>
      <c r="I31" s="54">
        <v>95254</v>
      </c>
      <c r="J31" s="65">
        <v>1632287993</v>
      </c>
      <c r="K31" s="54">
        <v>352694</v>
      </c>
      <c r="L31" s="65">
        <v>723556704</v>
      </c>
      <c r="M31" s="65">
        <v>12295113286.15</v>
      </c>
      <c r="N31" s="65">
        <v>10421828967</v>
      </c>
      <c r="O31" s="66">
        <v>704753922</v>
      </c>
      <c r="P31" s="65">
        <v>20220545</v>
      </c>
      <c r="Q31" s="65">
        <v>684533377</v>
      </c>
      <c r="R31" s="30">
        <f t="shared" si="1"/>
        <v>5871.4886607311337</v>
      </c>
      <c r="S31" s="29">
        <f t="shared" si="2"/>
        <v>6.5682653128114804E-2</v>
      </c>
    </row>
    <row r="32" spans="1:19" ht="10.5" customHeight="1">
      <c r="A32" s="1" t="s">
        <v>31</v>
      </c>
      <c r="B32" s="65">
        <v>74768</v>
      </c>
      <c r="C32" s="65">
        <v>12511858427.370001</v>
      </c>
      <c r="D32" s="54">
        <f t="shared" si="0"/>
        <v>167342.42493272523</v>
      </c>
      <c r="E32" s="65">
        <v>116937302</v>
      </c>
      <c r="F32" s="65">
        <v>720756037</v>
      </c>
      <c r="G32" s="54">
        <v>9438</v>
      </c>
      <c r="H32" s="65">
        <v>58002917</v>
      </c>
      <c r="I32" s="54">
        <v>65330</v>
      </c>
      <c r="J32" s="65">
        <v>1274516144</v>
      </c>
      <c r="K32" s="54">
        <v>228221</v>
      </c>
      <c r="L32" s="65">
        <v>457118025</v>
      </c>
      <c r="M32" s="65">
        <v>10118402606.369999</v>
      </c>
      <c r="N32" s="65">
        <v>8167047170</v>
      </c>
      <c r="O32" s="66">
        <v>560982188</v>
      </c>
      <c r="P32" s="65">
        <v>15495254</v>
      </c>
      <c r="Q32" s="65">
        <v>545486934</v>
      </c>
      <c r="R32" s="30">
        <f t="shared" si="1"/>
        <v>7295.7272362508029</v>
      </c>
      <c r="S32" s="29">
        <f t="shared" si="2"/>
        <v>6.6791206496729469E-2</v>
      </c>
    </row>
    <row r="33" spans="1:19" ht="10.5" customHeight="1">
      <c r="A33" s="2" t="s">
        <v>30</v>
      </c>
      <c r="B33" s="65">
        <v>80828</v>
      </c>
      <c r="C33" s="65">
        <v>16024984709.23</v>
      </c>
      <c r="D33" s="54">
        <f t="shared" si="0"/>
        <v>198260.31460917008</v>
      </c>
      <c r="E33" s="65">
        <v>234870131</v>
      </c>
      <c r="F33" s="65">
        <v>939622303.96000004</v>
      </c>
      <c r="G33" s="54">
        <v>6890</v>
      </c>
      <c r="H33" s="65">
        <v>42639641</v>
      </c>
      <c r="I33" s="54">
        <v>73938</v>
      </c>
      <c r="J33" s="65">
        <v>1604945057.72</v>
      </c>
      <c r="K33" s="54">
        <v>249858</v>
      </c>
      <c r="L33" s="65">
        <v>500595271</v>
      </c>
      <c r="M33" s="65">
        <v>13172052566.549999</v>
      </c>
      <c r="N33" s="65">
        <v>11108294792</v>
      </c>
      <c r="O33" s="66">
        <v>783096077</v>
      </c>
      <c r="P33" s="65">
        <v>22466632</v>
      </c>
      <c r="Q33" s="65">
        <v>760629445</v>
      </c>
      <c r="R33" s="30">
        <f t="shared" si="1"/>
        <v>9410.4697010936798</v>
      </c>
      <c r="S33" s="29">
        <f t="shared" si="2"/>
        <v>6.8474006068671503E-2</v>
      </c>
    </row>
    <row r="34" spans="1:19" ht="10.5" customHeight="1">
      <c r="A34" s="2" t="s">
        <v>29</v>
      </c>
      <c r="B34" s="65">
        <v>38966</v>
      </c>
      <c r="C34" s="65">
        <v>9352568536</v>
      </c>
      <c r="D34" s="54">
        <f t="shared" si="0"/>
        <v>240018.69670995226</v>
      </c>
      <c r="E34" s="65">
        <v>133589456</v>
      </c>
      <c r="F34" s="65">
        <v>545836991</v>
      </c>
      <c r="G34" s="54">
        <v>2413</v>
      </c>
      <c r="H34" s="65">
        <v>15047001</v>
      </c>
      <c r="I34" s="54">
        <v>36553</v>
      </c>
      <c r="J34" s="65">
        <v>854925788</v>
      </c>
      <c r="K34" s="54">
        <v>122832</v>
      </c>
      <c r="L34" s="65">
        <v>246135344</v>
      </c>
      <c r="M34" s="65">
        <v>7824212868</v>
      </c>
      <c r="N34" s="65">
        <v>6928693271</v>
      </c>
      <c r="O34" s="66">
        <v>499468887</v>
      </c>
      <c r="P34" s="65">
        <v>15097488</v>
      </c>
      <c r="Q34" s="65">
        <v>484371399</v>
      </c>
      <c r="R34" s="30">
        <f t="shared" si="1"/>
        <v>12430.616409177232</v>
      </c>
      <c r="S34" s="29">
        <f t="shared" si="2"/>
        <v>6.9908044714193554E-2</v>
      </c>
    </row>
    <row r="35" spans="1:19" ht="10.5" customHeight="1">
      <c r="A35" s="8" t="s">
        <v>4</v>
      </c>
      <c r="B35" s="65">
        <v>75487</v>
      </c>
      <c r="C35" s="65">
        <v>52829509260</v>
      </c>
      <c r="D35" s="54">
        <f t="shared" si="0"/>
        <v>699849.10328930814</v>
      </c>
      <c r="E35" s="65">
        <v>2135909506</v>
      </c>
      <c r="F35" s="65">
        <v>2694415930</v>
      </c>
      <c r="G35" s="54">
        <v>3480</v>
      </c>
      <c r="H35" s="65">
        <v>21781669</v>
      </c>
      <c r="I35" s="54">
        <v>72007</v>
      </c>
      <c r="J35" s="65">
        <v>3591695411</v>
      </c>
      <c r="K35" s="54">
        <v>245165</v>
      </c>
      <c r="L35" s="65">
        <v>490892460</v>
      </c>
      <c r="M35" s="65">
        <v>48166633296</v>
      </c>
      <c r="N35" s="65">
        <v>36277521990</v>
      </c>
      <c r="O35" s="66">
        <v>2738753737</v>
      </c>
      <c r="P35" s="65">
        <v>204997507</v>
      </c>
      <c r="Q35" s="79">
        <v>2533756230</v>
      </c>
      <c r="R35" s="30">
        <f t="shared" si="1"/>
        <v>33565.464649542308</v>
      </c>
      <c r="S35" s="29">
        <f t="shared" si="2"/>
        <v>6.9843696344486728E-2</v>
      </c>
    </row>
    <row r="36" spans="1:19" ht="10.5" customHeight="1" thickBot="1">
      <c r="A36" s="26" t="s">
        <v>1</v>
      </c>
      <c r="B36" s="32">
        <f t="shared" ref="B36:Q36" si="3">SUM(B13:B35)</f>
        <v>1737706</v>
      </c>
      <c r="C36" s="32">
        <f t="shared" si="3"/>
        <v>242585537321.34</v>
      </c>
      <c r="D36" s="32">
        <f t="shared" ref="D36" si="4">C36/B36</f>
        <v>139601.02417862401</v>
      </c>
      <c r="E36" s="32">
        <f t="shared" si="3"/>
        <v>10393646936</v>
      </c>
      <c r="F36" s="32">
        <f t="shared" si="3"/>
        <v>24040200206.939999</v>
      </c>
      <c r="G36" s="32">
        <f t="shared" si="3"/>
        <v>765445</v>
      </c>
      <c r="H36" s="32">
        <f t="shared" si="3"/>
        <v>4780698641</v>
      </c>
      <c r="I36" s="32">
        <f t="shared" si="3"/>
        <v>972261</v>
      </c>
      <c r="J36" s="32">
        <f t="shared" si="3"/>
        <v>27551568065.940002</v>
      </c>
      <c r="K36" s="32">
        <f t="shared" si="3"/>
        <v>5124185</v>
      </c>
      <c r="L36" s="32">
        <f t="shared" si="3"/>
        <v>11959440758</v>
      </c>
      <c r="M36" s="32">
        <f t="shared" si="3"/>
        <v>184647276585.46002</v>
      </c>
      <c r="N36" s="32">
        <f t="shared" si="3"/>
        <v>104146044212</v>
      </c>
      <c r="O36" s="32">
        <f t="shared" si="3"/>
        <v>7599553020</v>
      </c>
      <c r="P36" s="32">
        <f t="shared" si="3"/>
        <v>432607412.65999997</v>
      </c>
      <c r="Q36" s="32">
        <f t="shared" si="3"/>
        <v>7166945607.3400002</v>
      </c>
      <c r="R36" s="33">
        <f t="shared" si="1"/>
        <v>4124.3717909358666</v>
      </c>
      <c r="S36" s="34">
        <f>Q36/SUM(N14:N35)</f>
        <v>6.6041025764046191E-2</v>
      </c>
    </row>
    <row r="37" spans="1:19" ht="11.25" customHeight="1" thickBot="1">
      <c r="A37" s="44" t="s">
        <v>120</v>
      </c>
      <c r="B37" s="44"/>
      <c r="C37" s="49"/>
      <c r="D37" s="49"/>
      <c r="E37" s="49"/>
      <c r="F37" s="49"/>
      <c r="G37" s="49"/>
      <c r="H37" s="50" t="s">
        <v>14</v>
      </c>
      <c r="I37" s="50"/>
      <c r="J37" s="50"/>
      <c r="K37" s="50"/>
      <c r="L37" s="51"/>
      <c r="M37" s="51"/>
      <c r="N37" s="52"/>
      <c r="O37" s="49"/>
      <c r="P37" s="53"/>
      <c r="Q37" s="53"/>
      <c r="R37" s="44"/>
      <c r="S37" s="44"/>
    </row>
    <row r="38" spans="1:19" ht="10.5" customHeight="1">
      <c r="A38" s="2" t="s">
        <v>5</v>
      </c>
      <c r="B38" s="38">
        <v>22241</v>
      </c>
      <c r="C38" s="67">
        <v>-10226410409</v>
      </c>
      <c r="D38" s="67">
        <f t="shared" ref="D38:D57" si="5">C38/B38</f>
        <v>-459799.93745784811</v>
      </c>
      <c r="E38" s="38">
        <v>5991036030</v>
      </c>
      <c r="F38" s="38">
        <v>398861315</v>
      </c>
      <c r="G38" s="38">
        <v>10317</v>
      </c>
      <c r="H38" s="35">
        <v>58445085</v>
      </c>
      <c r="I38" s="54">
        <v>11924</v>
      </c>
      <c r="J38" s="38">
        <v>649319736</v>
      </c>
      <c r="K38" s="38">
        <v>56358</v>
      </c>
      <c r="L38" s="38">
        <v>127913553</v>
      </c>
      <c r="M38" s="67">
        <v>-5469914068</v>
      </c>
      <c r="N38" s="67">
        <v>-1594080005</v>
      </c>
      <c r="O38" s="38">
        <v>2884802</v>
      </c>
      <c r="P38" s="38">
        <v>534272</v>
      </c>
      <c r="Q38" s="38">
        <v>2350530</v>
      </c>
      <c r="R38" s="68">
        <f t="shared" ref="R38:R56" si="6">Q38/B38</f>
        <v>105.68454655815836</v>
      </c>
      <c r="S38" s="39">
        <f>Q38/C38</f>
        <v>-2.2984897984647273E-4</v>
      </c>
    </row>
    <row r="39" spans="1:19" ht="10.5" customHeight="1">
      <c r="A39" s="12" t="s">
        <v>66</v>
      </c>
      <c r="B39" s="38">
        <v>15882</v>
      </c>
      <c r="C39" s="38">
        <v>32507618.670000002</v>
      </c>
      <c r="D39" s="38">
        <f t="shared" si="5"/>
        <v>2046.8214752550057</v>
      </c>
      <c r="E39" s="38">
        <v>8775724</v>
      </c>
      <c r="F39" s="38">
        <v>27944544</v>
      </c>
      <c r="G39" s="38">
        <v>11622</v>
      </c>
      <c r="H39" s="54">
        <v>75589008</v>
      </c>
      <c r="I39" s="54">
        <v>4260</v>
      </c>
      <c r="J39" s="38">
        <v>56669493</v>
      </c>
      <c r="K39" s="38">
        <v>37721</v>
      </c>
      <c r="L39" s="38">
        <v>93742806</v>
      </c>
      <c r="M39" s="67">
        <v>-212662508.32999998</v>
      </c>
      <c r="N39" s="67">
        <v>-209530864</v>
      </c>
      <c r="O39" s="38">
        <v>188569</v>
      </c>
      <c r="P39" s="38">
        <v>7915</v>
      </c>
      <c r="Q39" s="38">
        <v>180654</v>
      </c>
      <c r="R39" s="40">
        <f t="shared" si="6"/>
        <v>11.374763883641858</v>
      </c>
      <c r="S39" s="39">
        <f>Q39/C39</f>
        <v>5.5572818739478584E-3</v>
      </c>
    </row>
    <row r="40" spans="1:19" ht="10.5" customHeight="1">
      <c r="A40" s="12" t="s">
        <v>65</v>
      </c>
      <c r="B40" s="38">
        <v>38939</v>
      </c>
      <c r="C40" s="38">
        <v>284471001</v>
      </c>
      <c r="D40" s="38">
        <f t="shared" si="5"/>
        <v>7305.5548678702589</v>
      </c>
      <c r="E40" s="38">
        <v>14758556</v>
      </c>
      <c r="F40" s="38">
        <v>111149126</v>
      </c>
      <c r="G40" s="38">
        <v>29997</v>
      </c>
      <c r="H40" s="54">
        <v>193872373</v>
      </c>
      <c r="I40" s="54">
        <v>8942</v>
      </c>
      <c r="J40" s="38">
        <v>119747738</v>
      </c>
      <c r="K40" s="38">
        <v>99429</v>
      </c>
      <c r="L40" s="38">
        <v>247897972</v>
      </c>
      <c r="M40" s="67">
        <v>-373437652</v>
      </c>
      <c r="N40" s="67">
        <v>-366294436</v>
      </c>
      <c r="O40" s="38">
        <v>304852</v>
      </c>
      <c r="P40" s="38">
        <v>19347</v>
      </c>
      <c r="Q40" s="38">
        <v>285505</v>
      </c>
      <c r="R40" s="40">
        <f t="shared" si="6"/>
        <v>7.3321091964354501</v>
      </c>
      <c r="S40" s="39">
        <f>Q40/C40</f>
        <v>1.0036348133776911E-3</v>
      </c>
    </row>
    <row r="41" spans="1:19" ht="10.5" customHeight="1">
      <c r="A41" s="12" t="s">
        <v>64</v>
      </c>
      <c r="B41" s="38">
        <v>52493</v>
      </c>
      <c r="C41" s="38">
        <v>664432275</v>
      </c>
      <c r="D41" s="38">
        <f t="shared" si="5"/>
        <v>12657.540529213418</v>
      </c>
      <c r="E41" s="38">
        <v>13804695</v>
      </c>
      <c r="F41" s="38">
        <v>197366372</v>
      </c>
      <c r="G41" s="38">
        <v>40964</v>
      </c>
      <c r="H41" s="54">
        <v>262515879</v>
      </c>
      <c r="I41" s="54">
        <v>11529</v>
      </c>
      <c r="J41" s="38">
        <v>157746467</v>
      </c>
      <c r="K41" s="38">
        <v>144989</v>
      </c>
      <c r="L41" s="38">
        <v>362192751</v>
      </c>
      <c r="M41" s="67">
        <v>-301584499</v>
      </c>
      <c r="N41" s="67">
        <v>-296989759</v>
      </c>
      <c r="O41" s="38">
        <v>1378862</v>
      </c>
      <c r="P41" s="38">
        <v>360092</v>
      </c>
      <c r="Q41" s="38">
        <v>1018770</v>
      </c>
      <c r="R41" s="40">
        <f t="shared" si="6"/>
        <v>19.407730554550131</v>
      </c>
      <c r="S41" s="39">
        <f>Q41/C41</f>
        <v>1.5332939688999906E-3</v>
      </c>
    </row>
    <row r="42" spans="1:19" ht="10.5" customHeight="1">
      <c r="A42" s="12" t="s">
        <v>63</v>
      </c>
      <c r="B42" s="38">
        <v>61796</v>
      </c>
      <c r="C42" s="38">
        <v>1082724699</v>
      </c>
      <c r="D42" s="38">
        <f t="shared" si="5"/>
        <v>17520.951178069779</v>
      </c>
      <c r="E42" s="38">
        <v>15344552</v>
      </c>
      <c r="F42" s="38">
        <v>280839851</v>
      </c>
      <c r="G42" s="38">
        <v>48298</v>
      </c>
      <c r="H42" s="54">
        <v>306702818</v>
      </c>
      <c r="I42" s="54">
        <v>13498</v>
      </c>
      <c r="J42" s="38">
        <v>181233981</v>
      </c>
      <c r="K42" s="38">
        <v>177944</v>
      </c>
      <c r="L42" s="38">
        <v>444313219</v>
      </c>
      <c r="M42" s="67">
        <v>-115020618</v>
      </c>
      <c r="N42" s="67">
        <v>-118630216</v>
      </c>
      <c r="O42" s="38">
        <v>8289479</v>
      </c>
      <c r="P42" s="38">
        <v>2756173</v>
      </c>
      <c r="Q42" s="38">
        <v>5533306</v>
      </c>
      <c r="R42" s="40">
        <f t="shared" si="6"/>
        <v>89.54149135866399</v>
      </c>
      <c r="S42" s="39">
        <f t="shared" ref="S38:S57" si="7">Q42/C42</f>
        <v>5.1105382606590009E-3</v>
      </c>
    </row>
    <row r="43" spans="1:19" ht="10.5" customHeight="1">
      <c r="A43" s="12" t="s">
        <v>62</v>
      </c>
      <c r="B43" s="38">
        <v>67243</v>
      </c>
      <c r="C43" s="38">
        <v>1513973327.8800001</v>
      </c>
      <c r="D43" s="38">
        <f t="shared" si="5"/>
        <v>22514.958105378999</v>
      </c>
      <c r="E43" s="38">
        <v>15262595</v>
      </c>
      <c r="F43" s="38">
        <v>344170748.12</v>
      </c>
      <c r="G43" s="38">
        <v>52209</v>
      </c>
      <c r="H43" s="54">
        <v>327230520</v>
      </c>
      <c r="I43" s="54">
        <v>15034</v>
      </c>
      <c r="J43" s="38">
        <v>210109768.62</v>
      </c>
      <c r="K43" s="38">
        <v>200834</v>
      </c>
      <c r="L43" s="38">
        <v>501935104</v>
      </c>
      <c r="M43" s="38">
        <v>145789782.13999999</v>
      </c>
      <c r="N43" s="38">
        <v>129084740</v>
      </c>
      <c r="O43" s="38">
        <v>20749136</v>
      </c>
      <c r="P43" s="38">
        <v>6860418</v>
      </c>
      <c r="Q43" s="38">
        <v>13888718</v>
      </c>
      <c r="R43" s="40">
        <f t="shared" si="6"/>
        <v>206.54518685959877</v>
      </c>
      <c r="S43" s="39">
        <f t="shared" si="7"/>
        <v>9.1736873723186497E-3</v>
      </c>
    </row>
    <row r="44" spans="1:19" ht="10.5" customHeight="1">
      <c r="A44" s="12" t="s">
        <v>61</v>
      </c>
      <c r="B44" s="38">
        <v>67669</v>
      </c>
      <c r="C44" s="38">
        <v>1861367504</v>
      </c>
      <c r="D44" s="38">
        <f t="shared" si="5"/>
        <v>27506.945632416617</v>
      </c>
      <c r="E44" s="38">
        <v>18302487</v>
      </c>
      <c r="F44" s="38">
        <v>386844467</v>
      </c>
      <c r="G44" s="38">
        <v>51684</v>
      </c>
      <c r="H44" s="54">
        <v>322223077</v>
      </c>
      <c r="I44" s="54">
        <v>15985</v>
      </c>
      <c r="J44" s="38">
        <v>230890208</v>
      </c>
      <c r="K44" s="38">
        <v>204431</v>
      </c>
      <c r="L44" s="38">
        <v>510784527</v>
      </c>
      <c r="M44" s="38">
        <v>428927712</v>
      </c>
      <c r="N44" s="38">
        <v>393233064</v>
      </c>
      <c r="O44" s="38">
        <v>34028694</v>
      </c>
      <c r="P44" s="38">
        <v>9191010.3399999999</v>
      </c>
      <c r="Q44" s="38">
        <v>24837683.66</v>
      </c>
      <c r="R44" s="40">
        <f t="shared" si="6"/>
        <v>367.04670765047513</v>
      </c>
      <c r="S44" s="39">
        <f t="shared" si="7"/>
        <v>1.3343782786916001E-2</v>
      </c>
    </row>
    <row r="45" spans="1:19" ht="10.5" customHeight="1">
      <c r="A45" s="12" t="s">
        <v>60</v>
      </c>
      <c r="B45" s="38">
        <v>135048</v>
      </c>
      <c r="C45" s="38">
        <v>4720672741</v>
      </c>
      <c r="D45" s="38">
        <f t="shared" si="5"/>
        <v>34955.517601149222</v>
      </c>
      <c r="E45" s="38">
        <v>35816998</v>
      </c>
      <c r="F45" s="38">
        <v>894131815.70000005</v>
      </c>
      <c r="G45" s="38">
        <v>99431</v>
      </c>
      <c r="H45" s="54">
        <v>616310267</v>
      </c>
      <c r="I45" s="54">
        <v>35617</v>
      </c>
      <c r="J45" s="38">
        <v>528259504</v>
      </c>
      <c r="K45" s="38">
        <v>410958</v>
      </c>
      <c r="L45" s="38">
        <v>1027124737</v>
      </c>
      <c r="M45" s="38">
        <v>1690663415.3</v>
      </c>
      <c r="N45" s="38">
        <v>1564484420</v>
      </c>
      <c r="O45" s="38">
        <v>110773726</v>
      </c>
      <c r="P45" s="38">
        <v>19357937</v>
      </c>
      <c r="Q45" s="38">
        <v>91415789</v>
      </c>
      <c r="R45" s="40">
        <f t="shared" si="6"/>
        <v>676.91331230377352</v>
      </c>
      <c r="S45" s="39">
        <f t="shared" si="7"/>
        <v>1.9364991816957642E-2</v>
      </c>
    </row>
    <row r="46" spans="1:19" ht="10.5" customHeight="1">
      <c r="A46" s="12" t="s">
        <v>59</v>
      </c>
      <c r="B46" s="38">
        <v>128436</v>
      </c>
      <c r="C46" s="38">
        <v>5772150492.1899986</v>
      </c>
      <c r="D46" s="38">
        <f t="shared" si="5"/>
        <v>44941.84256898376</v>
      </c>
      <c r="E46" s="38">
        <v>32906706</v>
      </c>
      <c r="F46" s="38">
        <v>1023393550.13</v>
      </c>
      <c r="G46" s="38">
        <v>87815</v>
      </c>
      <c r="H46" s="54">
        <v>542448011</v>
      </c>
      <c r="I46" s="54">
        <v>40621</v>
      </c>
      <c r="J46" s="38">
        <v>608750322</v>
      </c>
      <c r="K46" s="38">
        <v>386124</v>
      </c>
      <c r="L46" s="38">
        <v>965583756</v>
      </c>
      <c r="M46" s="38">
        <v>2664881559.0599995</v>
      </c>
      <c r="N46" s="38">
        <v>2478564781</v>
      </c>
      <c r="O46" s="38">
        <v>166161108</v>
      </c>
      <c r="P46" s="38">
        <v>16825021</v>
      </c>
      <c r="Q46" s="38">
        <v>149336087</v>
      </c>
      <c r="R46" s="40">
        <f t="shared" si="6"/>
        <v>1162.7276386682861</v>
      </c>
      <c r="S46" s="39">
        <f t="shared" si="7"/>
        <v>2.5871828394297587E-2</v>
      </c>
    </row>
    <row r="47" spans="1:19" ht="10.5" customHeight="1">
      <c r="A47" s="12" t="s">
        <v>58</v>
      </c>
      <c r="B47" s="38">
        <v>128836</v>
      </c>
      <c r="C47" s="38">
        <v>7089561954.8000002</v>
      </c>
      <c r="D47" s="38">
        <f t="shared" si="5"/>
        <v>55027.802437206992</v>
      </c>
      <c r="E47" s="38">
        <v>41219980</v>
      </c>
      <c r="F47" s="38">
        <v>1199471299.6399999</v>
      </c>
      <c r="G47" s="38">
        <v>79227</v>
      </c>
      <c r="H47" s="54">
        <v>489128537</v>
      </c>
      <c r="I47" s="54">
        <v>49609</v>
      </c>
      <c r="J47" s="38">
        <v>744070989</v>
      </c>
      <c r="K47" s="38">
        <v>377025</v>
      </c>
      <c r="L47" s="38">
        <v>942881276</v>
      </c>
      <c r="M47" s="38">
        <v>3755229833.1600003</v>
      </c>
      <c r="N47" s="38">
        <v>3505900581</v>
      </c>
      <c r="O47" s="38">
        <v>233055944</v>
      </c>
      <c r="P47" s="38">
        <v>16627647.32</v>
      </c>
      <c r="Q47" s="38">
        <v>216428296.68000001</v>
      </c>
      <c r="R47" s="40">
        <f t="shared" si="6"/>
        <v>1679.8743882144743</v>
      </c>
      <c r="S47" s="39">
        <f t="shared" si="7"/>
        <v>3.0527738957618792E-2</v>
      </c>
    </row>
    <row r="48" spans="1:19" ht="10.5" customHeight="1">
      <c r="A48" s="12" t="s">
        <v>57</v>
      </c>
      <c r="B48" s="38">
        <v>129135</v>
      </c>
      <c r="C48" s="38">
        <v>8392603083.9700003</v>
      </c>
      <c r="D48" s="38">
        <f t="shared" si="5"/>
        <v>64990.924876834324</v>
      </c>
      <c r="E48" s="38">
        <v>42423863</v>
      </c>
      <c r="F48" s="38">
        <v>1368308736.5999999</v>
      </c>
      <c r="G48" s="38">
        <v>68490</v>
      </c>
      <c r="H48" s="54">
        <v>423315389</v>
      </c>
      <c r="I48" s="54">
        <v>60645</v>
      </c>
      <c r="J48" s="38">
        <v>909008037</v>
      </c>
      <c r="K48" s="38">
        <v>373499</v>
      </c>
      <c r="L48" s="38">
        <v>934000582</v>
      </c>
      <c r="M48" s="38">
        <v>4800394202.3700008</v>
      </c>
      <c r="N48" s="38">
        <v>4496188594</v>
      </c>
      <c r="O48" s="38">
        <v>299765341</v>
      </c>
      <c r="P48" s="38">
        <v>18187152</v>
      </c>
      <c r="Q48" s="38">
        <v>281578189</v>
      </c>
      <c r="R48" s="40">
        <f t="shared" si="6"/>
        <v>2180.4947458086499</v>
      </c>
      <c r="S48" s="39">
        <f t="shared" si="7"/>
        <v>3.355075727789613E-2</v>
      </c>
    </row>
    <row r="49" spans="1:19" ht="10.5" customHeight="1">
      <c r="A49" s="12" t="s">
        <v>56</v>
      </c>
      <c r="B49" s="38">
        <v>124188</v>
      </c>
      <c r="C49" s="38">
        <v>9305721042.9099998</v>
      </c>
      <c r="D49" s="38">
        <f t="shared" si="5"/>
        <v>74932.530058540273</v>
      </c>
      <c r="E49" s="38">
        <v>41791387</v>
      </c>
      <c r="F49" s="38">
        <v>1473966823</v>
      </c>
      <c r="G49" s="38">
        <v>54502</v>
      </c>
      <c r="H49" s="54">
        <v>338432739</v>
      </c>
      <c r="I49" s="54">
        <v>69686</v>
      </c>
      <c r="J49" s="38">
        <v>1040786617.9100001</v>
      </c>
      <c r="K49" s="38">
        <v>356816</v>
      </c>
      <c r="L49" s="38">
        <v>892273755</v>
      </c>
      <c r="M49" s="38">
        <v>5602052495</v>
      </c>
      <c r="N49" s="38">
        <v>5233239717</v>
      </c>
      <c r="O49" s="38">
        <v>350287108</v>
      </c>
      <c r="P49" s="38">
        <v>18507762</v>
      </c>
      <c r="Q49" s="38">
        <v>331779346</v>
      </c>
      <c r="R49" s="40">
        <f t="shared" si="6"/>
        <v>2671.589412825716</v>
      </c>
      <c r="S49" s="39">
        <f t="shared" si="7"/>
        <v>3.5653265821113528E-2</v>
      </c>
    </row>
    <row r="50" spans="1:19" ht="10.5" customHeight="1">
      <c r="A50" s="12" t="s">
        <v>55</v>
      </c>
      <c r="B50" s="38">
        <v>113747</v>
      </c>
      <c r="C50" s="38">
        <v>9657382899.8199997</v>
      </c>
      <c r="D50" s="38">
        <f t="shared" si="5"/>
        <v>84902.30863073311</v>
      </c>
      <c r="E50" s="38">
        <v>44460463</v>
      </c>
      <c r="F50" s="38">
        <v>1529236339.6500001</v>
      </c>
      <c r="G50" s="38">
        <v>39838</v>
      </c>
      <c r="H50" s="54">
        <v>249424302</v>
      </c>
      <c r="I50" s="54">
        <v>73909</v>
      </c>
      <c r="J50" s="38">
        <v>1108402781.53</v>
      </c>
      <c r="K50" s="38">
        <v>327820</v>
      </c>
      <c r="L50" s="38">
        <v>820090126</v>
      </c>
      <c r="M50" s="38">
        <v>5994689813.6399994</v>
      </c>
      <c r="N50" s="38">
        <v>5597451667</v>
      </c>
      <c r="O50" s="38">
        <v>375935547</v>
      </c>
      <c r="P50" s="38">
        <v>18350337</v>
      </c>
      <c r="Q50" s="38">
        <v>357585210</v>
      </c>
      <c r="R50" s="40">
        <f t="shared" si="6"/>
        <v>3143.689152241378</v>
      </c>
      <c r="S50" s="39">
        <f t="shared" si="7"/>
        <v>3.702713392534792E-2</v>
      </c>
    </row>
    <row r="51" spans="1:19" ht="10.5" customHeight="1">
      <c r="A51" s="12" t="s">
        <v>54</v>
      </c>
      <c r="B51" s="38">
        <v>99382</v>
      </c>
      <c r="C51" s="38">
        <v>9429072800.5</v>
      </c>
      <c r="D51" s="38">
        <f t="shared" si="5"/>
        <v>94877.068287013739</v>
      </c>
      <c r="E51" s="38">
        <v>43345967</v>
      </c>
      <c r="F51" s="38">
        <v>1445130486.26</v>
      </c>
      <c r="G51" s="38">
        <v>27567</v>
      </c>
      <c r="H51" s="54">
        <v>173468749</v>
      </c>
      <c r="I51" s="54">
        <v>71815</v>
      </c>
      <c r="J51" s="38">
        <v>1099912161.1599998</v>
      </c>
      <c r="K51" s="38">
        <v>288018</v>
      </c>
      <c r="L51" s="38">
        <v>720272531</v>
      </c>
      <c r="M51" s="38">
        <v>6033634840.0799999</v>
      </c>
      <c r="N51" s="38">
        <v>5613728775</v>
      </c>
      <c r="O51" s="38">
        <v>378481004</v>
      </c>
      <c r="P51" s="38">
        <v>17528441</v>
      </c>
      <c r="Q51" s="38">
        <v>360952563</v>
      </c>
      <c r="R51" s="40">
        <f t="shared" si="6"/>
        <v>3631.9712120907207</v>
      </c>
      <c r="S51" s="39">
        <f t="shared" si="7"/>
        <v>3.8280811977701522E-2</v>
      </c>
    </row>
    <row r="52" spans="1:19" ht="10.5" customHeight="1">
      <c r="A52" s="12" t="s">
        <v>53</v>
      </c>
      <c r="B52" s="38">
        <v>281124</v>
      </c>
      <c r="C52" s="38">
        <v>33917200602.369999</v>
      </c>
      <c r="D52" s="38">
        <f t="shared" si="5"/>
        <v>120648.54157727551</v>
      </c>
      <c r="E52" s="38">
        <v>233309882</v>
      </c>
      <c r="F52" s="38">
        <v>4584518086.8800001</v>
      </c>
      <c r="G52" s="38">
        <v>46785</v>
      </c>
      <c r="H52" s="54">
        <v>296162238</v>
      </c>
      <c r="I52" s="54">
        <v>234339</v>
      </c>
      <c r="J52" s="38">
        <v>3992225876</v>
      </c>
      <c r="K52" s="38">
        <v>830623</v>
      </c>
      <c r="L52" s="38">
        <v>1663304321</v>
      </c>
      <c r="M52" s="38">
        <v>23614299962.490002</v>
      </c>
      <c r="N52" s="38">
        <v>21669763697</v>
      </c>
      <c r="O52" s="38">
        <v>1477181291</v>
      </c>
      <c r="P52" s="38">
        <v>40539890</v>
      </c>
      <c r="Q52" s="38">
        <v>1436641401</v>
      </c>
      <c r="R52" s="40">
        <f t="shared" si="6"/>
        <v>5110.3477504588718</v>
      </c>
      <c r="S52" s="39">
        <f t="shared" si="7"/>
        <v>4.2357310611879133E-2</v>
      </c>
    </row>
    <row r="53" spans="1:19" ht="10.5" customHeight="1">
      <c r="A53" s="12" t="s">
        <v>52</v>
      </c>
      <c r="B53" s="38">
        <v>109508</v>
      </c>
      <c r="C53" s="38">
        <v>18787278838.23</v>
      </c>
      <c r="D53" s="38">
        <f t="shared" si="5"/>
        <v>171560.78860201995</v>
      </c>
      <c r="E53" s="38">
        <v>171248065</v>
      </c>
      <c r="F53" s="38">
        <v>2080932362.96</v>
      </c>
      <c r="G53" s="38">
        <v>9214</v>
      </c>
      <c r="H53" s="54">
        <v>58340253</v>
      </c>
      <c r="I53" s="54">
        <v>100294</v>
      </c>
      <c r="J53" s="38">
        <v>2090866501.72</v>
      </c>
      <c r="K53" s="38">
        <v>333473</v>
      </c>
      <c r="L53" s="38">
        <v>667871069</v>
      </c>
      <c r="M53" s="38">
        <v>14060516716.549999</v>
      </c>
      <c r="N53" s="38">
        <v>12430465169</v>
      </c>
      <c r="O53" s="38">
        <v>874243405</v>
      </c>
      <c r="P53" s="38">
        <v>24436930</v>
      </c>
      <c r="Q53" s="38">
        <v>849806475</v>
      </c>
      <c r="R53" s="40">
        <f t="shared" si="6"/>
        <v>7760.2227691127591</v>
      </c>
      <c r="S53" s="39">
        <f t="shared" si="7"/>
        <v>4.5233079378730431E-2</v>
      </c>
    </row>
    <row r="54" spans="1:19" ht="10.5" customHeight="1">
      <c r="A54" s="12" t="s">
        <v>51</v>
      </c>
      <c r="B54" s="38">
        <v>120887</v>
      </c>
      <c r="C54" s="38">
        <v>34847251971</v>
      </c>
      <c r="D54" s="38">
        <f t="shared" si="5"/>
        <v>288263.02225218591</v>
      </c>
      <c r="E54" s="38">
        <v>574802128</v>
      </c>
      <c r="F54" s="38">
        <v>3126426068</v>
      </c>
      <c r="G54" s="38">
        <v>5955</v>
      </c>
      <c r="H54" s="54">
        <v>37558408</v>
      </c>
      <c r="I54" s="54">
        <v>114932</v>
      </c>
      <c r="J54" s="38">
        <v>3459969440</v>
      </c>
      <c r="K54" s="38">
        <v>383059</v>
      </c>
      <c r="L54" s="38">
        <v>766849473</v>
      </c>
      <c r="M54" s="38">
        <v>28031250710</v>
      </c>
      <c r="N54" s="38">
        <v>22226156161</v>
      </c>
      <c r="O54" s="38">
        <v>1626397852</v>
      </c>
      <c r="P54" s="38">
        <v>63372596</v>
      </c>
      <c r="Q54" s="38">
        <v>1563025256</v>
      </c>
      <c r="R54" s="40">
        <f t="shared" si="6"/>
        <v>12929.63888590171</v>
      </c>
      <c r="S54" s="39">
        <f t="shared" si="7"/>
        <v>4.4853615926465445E-2</v>
      </c>
    </row>
    <row r="55" spans="1:19" ht="10.5" customHeight="1">
      <c r="A55" s="12" t="s">
        <v>50</v>
      </c>
      <c r="B55" s="38">
        <v>24559</v>
      </c>
      <c r="C55" s="38">
        <v>16757194053</v>
      </c>
      <c r="D55" s="38">
        <f t="shared" si="5"/>
        <v>682323.95671647869</v>
      </c>
      <c r="E55" s="38">
        <v>466702484</v>
      </c>
      <c r="F55" s="38">
        <v>1103461091</v>
      </c>
      <c r="G55" s="38">
        <v>857</v>
      </c>
      <c r="H55" s="54">
        <v>5338806</v>
      </c>
      <c r="I55" s="54">
        <v>23702</v>
      </c>
      <c r="J55" s="38">
        <v>1397861427</v>
      </c>
      <c r="K55" s="38">
        <v>81371</v>
      </c>
      <c r="L55" s="38">
        <v>162883500</v>
      </c>
      <c r="M55" s="38">
        <v>14554351713</v>
      </c>
      <c r="N55" s="38">
        <v>8578941451</v>
      </c>
      <c r="O55" s="38">
        <v>650061491</v>
      </c>
      <c r="P55" s="38">
        <v>41989615</v>
      </c>
      <c r="Q55" s="38">
        <v>608071876</v>
      </c>
      <c r="R55" s="40">
        <f t="shared" si="6"/>
        <v>24759.63500142514</v>
      </c>
      <c r="S55" s="39">
        <f t="shared" si="7"/>
        <v>3.6287213365004768E-2</v>
      </c>
    </row>
    <row r="56" spans="1:19" ht="10.5" customHeight="1">
      <c r="A56" s="8" t="s">
        <v>13</v>
      </c>
      <c r="B56" s="38">
        <v>16593</v>
      </c>
      <c r="C56" s="38">
        <v>88696380825</v>
      </c>
      <c r="D56" s="38">
        <f t="shared" si="5"/>
        <v>5345409.5597541127</v>
      </c>
      <c r="E56" s="38">
        <v>2588334374</v>
      </c>
      <c r="F56" s="38">
        <v>2464047124</v>
      </c>
      <c r="G56" s="38">
        <v>673</v>
      </c>
      <c r="H56" s="54">
        <v>4192182</v>
      </c>
      <c r="I56" s="54">
        <v>15920</v>
      </c>
      <c r="J56" s="38">
        <v>8965737017</v>
      </c>
      <c r="K56" s="38">
        <v>53693</v>
      </c>
      <c r="L56" s="38">
        <v>107525700</v>
      </c>
      <c r="M56" s="38">
        <v>79743213176</v>
      </c>
      <c r="N56" s="38">
        <v>12814366675</v>
      </c>
      <c r="O56" s="38">
        <v>989384809</v>
      </c>
      <c r="P56" s="38">
        <v>117154857</v>
      </c>
      <c r="Q56" s="38">
        <v>872229952</v>
      </c>
      <c r="R56" s="40">
        <f t="shared" si="6"/>
        <v>52566.139456397279</v>
      </c>
      <c r="S56" s="39">
        <f t="shared" si="7"/>
        <v>9.8338843579303392E-3</v>
      </c>
    </row>
    <row r="57" spans="1:19" ht="10.5" customHeight="1" thickBot="1">
      <c r="A57" s="26" t="s">
        <v>1</v>
      </c>
      <c r="B57" s="32">
        <f>SUM(B38:B56)</f>
        <v>1737706</v>
      </c>
      <c r="C57" s="32">
        <f>SUM(C38:C56)</f>
        <v>242585537321.34</v>
      </c>
      <c r="D57" s="32">
        <f t="shared" si="5"/>
        <v>139601.02417862401</v>
      </c>
      <c r="E57" s="32">
        <f>SUM(E38:E56)</f>
        <v>10393646936</v>
      </c>
      <c r="F57" s="32">
        <f t="shared" ref="F57:Q57" si="8">SUM(F38:F56)</f>
        <v>24040200206.939999</v>
      </c>
      <c r="G57" s="32">
        <f t="shared" si="8"/>
        <v>765445</v>
      </c>
      <c r="H57" s="32">
        <f>SUM(H38:H56)</f>
        <v>4780698641</v>
      </c>
      <c r="I57" s="32">
        <f>SUM(I38:I56)</f>
        <v>972261</v>
      </c>
      <c r="J57" s="32">
        <f t="shared" si="8"/>
        <v>27551568065.939999</v>
      </c>
      <c r="K57" s="32">
        <f>SUM(K38:K56)</f>
        <v>5124185</v>
      </c>
      <c r="L57" s="32">
        <f>SUM(L38:L56)</f>
        <v>11959440758</v>
      </c>
      <c r="M57" s="32">
        <f t="shared" si="8"/>
        <v>184647276585.46002</v>
      </c>
      <c r="N57" s="32">
        <f t="shared" si="8"/>
        <v>104146044212</v>
      </c>
      <c r="O57" s="32">
        <f t="shared" si="8"/>
        <v>7599553020</v>
      </c>
      <c r="P57" s="32">
        <f t="shared" si="8"/>
        <v>432607412.65999997</v>
      </c>
      <c r="Q57" s="32">
        <f t="shared" si="8"/>
        <v>7166945607.3400002</v>
      </c>
      <c r="R57" s="69">
        <f t="shared" ref="R57" si="9">Q57/B57</f>
        <v>4124.3717909358666</v>
      </c>
      <c r="S57" s="36">
        <f t="shared" si="7"/>
        <v>2.954399378659715E-2</v>
      </c>
    </row>
    <row r="58" spans="1:19" ht="10.5" customHeight="1">
      <c r="A58" s="84" t="s">
        <v>122</v>
      </c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6"/>
      <c r="S58" s="87"/>
    </row>
    <row r="59" spans="1:19" ht="10.5" customHeight="1">
      <c r="A59" s="84" t="s">
        <v>123</v>
      </c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6"/>
      <c r="S59" s="87"/>
    </row>
    <row r="60" spans="1:19" ht="10.5" customHeight="1">
      <c r="A60" s="84" t="s">
        <v>106</v>
      </c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</row>
    <row r="61" spans="1:19" ht="10.5" customHeight="1">
      <c r="A61" s="84" t="s">
        <v>116</v>
      </c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9"/>
      <c r="Q61" s="89"/>
      <c r="R61" s="89"/>
      <c r="S61" s="89"/>
    </row>
    <row r="62" spans="1:19" ht="10.5" customHeight="1">
      <c r="A62" s="90" t="s">
        <v>86</v>
      </c>
      <c r="B62" s="90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89"/>
      <c r="N62" s="89"/>
      <c r="O62" s="89"/>
      <c r="P62" s="89"/>
      <c r="Q62" s="89"/>
      <c r="R62" s="89"/>
      <c r="S62" s="89"/>
    </row>
    <row r="63" spans="1:19" ht="10.5" customHeight="1">
      <c r="A63" s="90" t="s">
        <v>85</v>
      </c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89"/>
      <c r="N63" s="89"/>
      <c r="O63" s="89"/>
      <c r="P63" s="89"/>
      <c r="Q63" s="89"/>
      <c r="R63" s="89"/>
      <c r="S63" s="89"/>
    </row>
    <row r="64" spans="1:19" ht="10.5" customHeight="1">
      <c r="A64" s="90" t="s">
        <v>124</v>
      </c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89"/>
      <c r="N64" s="89"/>
      <c r="O64" s="89"/>
      <c r="P64" s="89"/>
      <c r="Q64" s="89"/>
      <c r="R64" s="89"/>
      <c r="S64" s="89"/>
    </row>
    <row r="65" spans="1:19" ht="10.5" customHeight="1">
      <c r="A65" s="91" t="s">
        <v>117</v>
      </c>
      <c r="B65" s="90"/>
      <c r="C65" s="90"/>
      <c r="D65" s="90"/>
      <c r="E65" s="90"/>
      <c r="F65" s="90"/>
      <c r="G65" s="90"/>
      <c r="H65" s="90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</row>
    <row r="66" spans="1:19" ht="10.5" customHeight="1">
      <c r="A66" s="91" t="s">
        <v>90</v>
      </c>
      <c r="B66" s="90"/>
      <c r="C66" s="90"/>
      <c r="D66" s="90"/>
      <c r="E66" s="90"/>
      <c r="F66" s="90"/>
      <c r="G66" s="90"/>
      <c r="H66" s="90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</row>
    <row r="67" spans="1:19" ht="10.5" customHeight="1">
      <c r="A67" s="90" t="s">
        <v>92</v>
      </c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89"/>
      <c r="N67" s="89"/>
      <c r="O67" s="89"/>
      <c r="P67" s="89"/>
      <c r="Q67" s="89"/>
      <c r="R67" s="89"/>
      <c r="S67" s="89"/>
    </row>
    <row r="68" spans="1:19" ht="10.5" customHeight="1">
      <c r="A68" s="91" t="s">
        <v>114</v>
      </c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89"/>
      <c r="N68" s="89"/>
      <c r="O68" s="89"/>
      <c r="P68" s="89"/>
      <c r="Q68" s="89"/>
      <c r="R68" s="89"/>
      <c r="S68" s="89"/>
    </row>
    <row r="69" spans="1:19" ht="10.5" customHeight="1">
      <c r="A69" s="90" t="s">
        <v>118</v>
      </c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89"/>
      <c r="N69" s="89"/>
      <c r="O69" s="89"/>
      <c r="P69" s="89"/>
      <c r="Q69" s="89"/>
      <c r="R69" s="89"/>
      <c r="S69" s="89"/>
    </row>
    <row r="70" spans="1:19" ht="10.5" customHeight="1"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</row>
    <row r="72" spans="1:19" ht="10.5" customHeight="1">
      <c r="C72" s="60"/>
      <c r="E72" s="60"/>
      <c r="F72" s="60"/>
      <c r="G72" s="60"/>
      <c r="H72" s="60"/>
      <c r="K72" s="60"/>
      <c r="L72" s="60"/>
      <c r="M72" s="60"/>
      <c r="N72" s="60"/>
      <c r="O72" s="60"/>
      <c r="P72" s="60"/>
      <c r="Q72" s="60"/>
    </row>
  </sheetData>
  <phoneticPr fontId="0" type="noConversion"/>
  <printOptions horizontalCentered="1"/>
  <pageMargins left="0" right="0" top="0.4" bottom="0" header="0" footer="0"/>
  <pageSetup scale="80" orientation="landscape" r:id="rId1"/>
  <headerFooter alignWithMargins="0"/>
  <ignoredErrors>
    <ignoredError sqref="D36 D57" formula="1"/>
    <ignoredError sqref="S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2013 Calculation MFJ-QW Return</vt:lpstr>
      <vt:lpstr>' 2013 Calculation MFJ-QW Return'!Print_Area</vt:lpstr>
    </vt:vector>
  </TitlesOfParts>
  <Company>NC Department of Revenue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rvafc00</dc:creator>
  <cp:lastModifiedBy>afbryan</cp:lastModifiedBy>
  <cp:lastPrinted>2015-11-20T21:33:14Z</cp:lastPrinted>
  <dcterms:created xsi:type="dcterms:W3CDTF">2005-06-27T11:45:55Z</dcterms:created>
  <dcterms:modified xsi:type="dcterms:W3CDTF">2015-11-20T21:33:38Z</dcterms:modified>
</cp:coreProperties>
</file>