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tatistical Abstract of North Carolina Taxes\2015\Part III. State Tax Collections\"/>
    </mc:Choice>
  </mc:AlternateContent>
  <bookViews>
    <workbookView xWindow="120" yWindow="75" windowWidth="12495" windowHeight="8325"/>
  </bookViews>
  <sheets>
    <sheet name="US State Government Tax Collect" sheetId="4" r:id="rId1"/>
  </sheets>
  <definedNames>
    <definedName name="_xlnm.Print_Area" localSheetId="0">'US State Government Tax Collect'!$A$1:$V$97</definedName>
  </definedNames>
  <calcPr calcId="152511" calcOnSave="0"/>
</workbook>
</file>

<file path=xl/calcChain.xml><?xml version="1.0" encoding="utf-8"?>
<calcChain xmlns="http://schemas.openxmlformats.org/spreadsheetml/2006/main">
  <c r="P83" i="4" l="1"/>
  <c r="L83" i="4"/>
  <c r="J83" i="4"/>
  <c r="H83" i="4"/>
  <c r="F83" i="4"/>
  <c r="D83" i="4"/>
  <c r="B83" i="4"/>
  <c r="V82" i="4" l="1"/>
  <c r="V81" i="4"/>
  <c r="V80" i="4"/>
  <c r="V79" i="4"/>
  <c r="V78" i="4"/>
  <c r="V75" i="4"/>
  <c r="V74" i="4"/>
  <c r="V73" i="4"/>
  <c r="V72" i="4"/>
  <c r="V71" i="4"/>
  <c r="V68" i="4"/>
  <c r="V67" i="4"/>
  <c r="V66" i="4"/>
  <c r="V65" i="4"/>
  <c r="V64" i="4"/>
  <c r="V54" i="4"/>
  <c r="V53" i="4"/>
  <c r="V52" i="4"/>
  <c r="V51" i="4"/>
  <c r="V50" i="4"/>
  <c r="V48" i="4"/>
  <c r="V47" i="4"/>
  <c r="V46" i="4"/>
  <c r="V45" i="4"/>
  <c r="V44" i="4"/>
  <c r="V41" i="4"/>
  <c r="V40" i="4"/>
  <c r="V39" i="4"/>
  <c r="V38" i="4"/>
  <c r="V37" i="4"/>
  <c r="V34" i="4"/>
  <c r="V33" i="4"/>
  <c r="V32" i="4"/>
  <c r="V31" i="4"/>
  <c r="V30" i="4"/>
  <c r="V27" i="4"/>
  <c r="V26" i="4"/>
  <c r="V25" i="4"/>
  <c r="V24" i="4"/>
  <c r="V23" i="4"/>
  <c r="V20" i="4"/>
  <c r="V19" i="4"/>
  <c r="V18" i="4"/>
  <c r="V17" i="4"/>
  <c r="V16" i="4"/>
  <c r="V13" i="4"/>
  <c r="V12" i="4"/>
  <c r="V11" i="4"/>
  <c r="V10" i="4"/>
  <c r="V9" i="4"/>
  <c r="U82" i="4"/>
  <c r="U81" i="4"/>
  <c r="U80" i="4"/>
  <c r="U79" i="4"/>
  <c r="U78" i="4"/>
  <c r="U75" i="4"/>
  <c r="U74" i="4"/>
  <c r="U73" i="4"/>
  <c r="U72" i="4"/>
  <c r="U71" i="4"/>
  <c r="U68" i="4"/>
  <c r="U67" i="4"/>
  <c r="U66" i="4"/>
  <c r="U65" i="4"/>
  <c r="U64" i="4"/>
  <c r="U54" i="4"/>
  <c r="U53" i="4"/>
  <c r="U52" i="4"/>
  <c r="U51" i="4"/>
  <c r="U50" i="4"/>
  <c r="U48" i="4"/>
  <c r="U47" i="4"/>
  <c r="U46" i="4"/>
  <c r="U45" i="4"/>
  <c r="U44" i="4"/>
  <c r="U41" i="4"/>
  <c r="U40" i="4"/>
  <c r="U39" i="4"/>
  <c r="U38" i="4"/>
  <c r="U37" i="4"/>
  <c r="U34" i="4"/>
  <c r="U33" i="4"/>
  <c r="U32" i="4"/>
  <c r="U31" i="4"/>
  <c r="U30" i="4"/>
  <c r="U27" i="4"/>
  <c r="U26" i="4"/>
  <c r="U25" i="4"/>
  <c r="U24" i="4"/>
  <c r="U23" i="4"/>
  <c r="U20" i="4"/>
  <c r="U19" i="4"/>
  <c r="U18" i="4"/>
  <c r="U17" i="4"/>
  <c r="U16" i="4"/>
  <c r="U13" i="4"/>
  <c r="U12" i="4"/>
  <c r="U11" i="4"/>
  <c r="U10" i="4"/>
  <c r="U9" i="4"/>
  <c r="P82" i="4"/>
  <c r="P81" i="4"/>
  <c r="P80" i="4"/>
  <c r="P79" i="4"/>
  <c r="P78" i="4"/>
  <c r="P75" i="4"/>
  <c r="P74" i="4"/>
  <c r="P73" i="4"/>
  <c r="P72" i="4"/>
  <c r="P71" i="4"/>
  <c r="P68" i="4"/>
  <c r="P67" i="4"/>
  <c r="P66" i="4"/>
  <c r="P65" i="4"/>
  <c r="P64" i="4"/>
  <c r="P54" i="4"/>
  <c r="P53" i="4"/>
  <c r="P52" i="4"/>
  <c r="P51" i="4"/>
  <c r="P50" i="4"/>
  <c r="P48" i="4"/>
  <c r="P47" i="4"/>
  <c r="P46" i="4"/>
  <c r="P45" i="4"/>
  <c r="P44" i="4"/>
  <c r="P41" i="4"/>
  <c r="P40" i="4"/>
  <c r="P39" i="4"/>
  <c r="P38" i="4"/>
  <c r="P37" i="4"/>
  <c r="P34" i="4"/>
  <c r="P33" i="4"/>
  <c r="P32" i="4"/>
  <c r="P31" i="4"/>
  <c r="P30" i="4"/>
  <c r="P27" i="4"/>
  <c r="P26" i="4"/>
  <c r="P25" i="4"/>
  <c r="P24" i="4"/>
  <c r="P23" i="4"/>
  <c r="P20" i="4"/>
  <c r="P19" i="4"/>
  <c r="P18" i="4"/>
  <c r="P17" i="4"/>
  <c r="P16" i="4"/>
  <c r="P13" i="4"/>
  <c r="P12" i="4"/>
  <c r="P11" i="4"/>
  <c r="P10" i="4"/>
  <c r="P9" i="4"/>
  <c r="O82" i="4"/>
  <c r="O81" i="4"/>
  <c r="O80" i="4"/>
  <c r="O79" i="4"/>
  <c r="O78" i="4"/>
  <c r="O75" i="4"/>
  <c r="O74" i="4"/>
  <c r="O73" i="4"/>
  <c r="O72" i="4"/>
  <c r="O71" i="4"/>
  <c r="O68" i="4"/>
  <c r="O67" i="4"/>
  <c r="O66" i="4"/>
  <c r="O65" i="4"/>
  <c r="O64" i="4"/>
  <c r="O54" i="4"/>
  <c r="O53" i="4"/>
  <c r="O52" i="4"/>
  <c r="O51" i="4"/>
  <c r="O50" i="4"/>
  <c r="O48" i="4"/>
  <c r="O47" i="4"/>
  <c r="O46" i="4"/>
  <c r="O45" i="4"/>
  <c r="O44" i="4"/>
  <c r="O41" i="4"/>
  <c r="O40" i="4"/>
  <c r="O39" i="4"/>
  <c r="O38" i="4"/>
  <c r="O37" i="4"/>
  <c r="O34" i="4"/>
  <c r="O33" i="4"/>
  <c r="O32" i="4"/>
  <c r="O31" i="4"/>
  <c r="O30" i="4"/>
  <c r="O27" i="4"/>
  <c r="O26" i="4"/>
  <c r="O25" i="4"/>
  <c r="O24" i="4"/>
  <c r="O23" i="4"/>
  <c r="O20" i="4"/>
  <c r="O19" i="4"/>
  <c r="O18" i="4"/>
  <c r="O17" i="4"/>
  <c r="O16" i="4"/>
  <c r="O13" i="4"/>
  <c r="O12" i="4"/>
  <c r="O11" i="4"/>
  <c r="O10" i="4"/>
  <c r="O9" i="4"/>
  <c r="M81" i="4"/>
  <c r="M80" i="4"/>
  <c r="M78" i="4"/>
  <c r="M75" i="4"/>
  <c r="M74" i="4"/>
  <c r="M72" i="4"/>
  <c r="M71" i="4"/>
  <c r="M68" i="4"/>
  <c r="M67" i="4"/>
  <c r="M66" i="4"/>
  <c r="M65" i="4"/>
  <c r="M64" i="4"/>
  <c r="M54" i="4"/>
  <c r="M53" i="4"/>
  <c r="M52" i="4"/>
  <c r="M51" i="4"/>
  <c r="M50" i="4"/>
  <c r="M48" i="4"/>
  <c r="M47" i="4"/>
  <c r="M45" i="4"/>
  <c r="M44" i="4"/>
  <c r="M41" i="4"/>
  <c r="M40" i="4"/>
  <c r="M39" i="4"/>
  <c r="M38" i="4"/>
  <c r="M37" i="4"/>
  <c r="M34" i="4"/>
  <c r="M33" i="4"/>
  <c r="M32" i="4"/>
  <c r="M31" i="4"/>
  <c r="M30" i="4"/>
  <c r="M27" i="4"/>
  <c r="M26" i="4"/>
  <c r="M25" i="4"/>
  <c r="M24" i="4"/>
  <c r="M23" i="4"/>
  <c r="M20" i="4"/>
  <c r="M19" i="4"/>
  <c r="M18" i="4"/>
  <c r="M17" i="4"/>
  <c r="M16" i="4"/>
  <c r="M13" i="4"/>
  <c r="M12" i="4"/>
  <c r="M11" i="4"/>
  <c r="M10" i="4"/>
  <c r="M9" i="4"/>
  <c r="K81" i="4"/>
  <c r="K80" i="4"/>
  <c r="K78" i="4"/>
  <c r="K75" i="4"/>
  <c r="K74" i="4"/>
  <c r="K72" i="4"/>
  <c r="K68" i="4"/>
  <c r="K67" i="4"/>
  <c r="K66" i="4"/>
  <c r="K65" i="4"/>
  <c r="K64" i="4"/>
  <c r="K54" i="4"/>
  <c r="K53" i="4"/>
  <c r="K52" i="4"/>
  <c r="K51" i="4"/>
  <c r="K50" i="4"/>
  <c r="K48" i="4"/>
  <c r="K47" i="4"/>
  <c r="K45" i="4"/>
  <c r="K44" i="4"/>
  <c r="K41" i="4"/>
  <c r="K40" i="4"/>
  <c r="K39" i="4"/>
  <c r="K38" i="4"/>
  <c r="K37" i="4"/>
  <c r="K34" i="4"/>
  <c r="K33" i="4"/>
  <c r="K32" i="4"/>
  <c r="K31" i="4"/>
  <c r="K30" i="4"/>
  <c r="K27" i="4"/>
  <c r="K26" i="4"/>
  <c r="K25" i="4"/>
  <c r="K24" i="4"/>
  <c r="K23" i="4"/>
  <c r="K20" i="4"/>
  <c r="K18" i="4"/>
  <c r="K17" i="4"/>
  <c r="K16" i="4"/>
  <c r="K13" i="4"/>
  <c r="K12" i="4"/>
  <c r="K11" i="4"/>
  <c r="K9" i="4"/>
  <c r="I82" i="4"/>
  <c r="I81" i="4"/>
  <c r="I80" i="4"/>
  <c r="I79" i="4"/>
  <c r="I78" i="4"/>
  <c r="I75" i="4"/>
  <c r="I74" i="4"/>
  <c r="I73" i="4"/>
  <c r="I72" i="4"/>
  <c r="I71" i="4"/>
  <c r="I68" i="4"/>
  <c r="I67" i="4"/>
  <c r="I66" i="4"/>
  <c r="I65" i="4"/>
  <c r="I64" i="4"/>
  <c r="I54" i="4"/>
  <c r="I53" i="4"/>
  <c r="I52" i="4"/>
  <c r="I51" i="4"/>
  <c r="I50" i="4"/>
  <c r="I48" i="4"/>
  <c r="I47" i="4"/>
  <c r="I46" i="4"/>
  <c r="I45" i="4"/>
  <c r="I44" i="4"/>
  <c r="I41" i="4"/>
  <c r="I40" i="4"/>
  <c r="I39" i="4"/>
  <c r="I38" i="4"/>
  <c r="I37" i="4"/>
  <c r="I34" i="4"/>
  <c r="I33" i="4"/>
  <c r="I32" i="4"/>
  <c r="I31" i="4"/>
  <c r="I30" i="4"/>
  <c r="I27" i="4"/>
  <c r="I26" i="4"/>
  <c r="I25" i="4"/>
  <c r="I24" i="4"/>
  <c r="I23" i="4"/>
  <c r="I20" i="4"/>
  <c r="I19" i="4"/>
  <c r="I18" i="4"/>
  <c r="I17" i="4"/>
  <c r="I16" i="4"/>
  <c r="I13" i="4"/>
  <c r="I12" i="4"/>
  <c r="I11" i="4"/>
  <c r="I10" i="4"/>
  <c r="I9" i="4"/>
  <c r="G82" i="4"/>
  <c r="G81" i="4"/>
  <c r="G80" i="4"/>
  <c r="G79" i="4"/>
  <c r="G78" i="4"/>
  <c r="G75" i="4"/>
  <c r="G74" i="4"/>
  <c r="G73" i="4"/>
  <c r="G72" i="4"/>
  <c r="G71" i="4"/>
  <c r="G68" i="4"/>
  <c r="G67" i="4"/>
  <c r="G66" i="4"/>
  <c r="G65" i="4"/>
  <c r="G64" i="4"/>
  <c r="G54" i="4"/>
  <c r="G53" i="4"/>
  <c r="G52" i="4"/>
  <c r="G51" i="4"/>
  <c r="G50" i="4"/>
  <c r="G48" i="4"/>
  <c r="G47" i="4"/>
  <c r="G46" i="4"/>
  <c r="G45" i="4"/>
  <c r="G44" i="4"/>
  <c r="G41" i="4"/>
  <c r="G40" i="4"/>
  <c r="G39" i="4"/>
  <c r="G38" i="4"/>
  <c r="G37" i="4"/>
  <c r="G34" i="4"/>
  <c r="G33" i="4"/>
  <c r="G32" i="4"/>
  <c r="G31" i="4"/>
  <c r="G30" i="4"/>
  <c r="G27" i="4"/>
  <c r="G26" i="4"/>
  <c r="G25" i="4"/>
  <c r="G24" i="4"/>
  <c r="G23" i="4"/>
  <c r="G20" i="4"/>
  <c r="G19" i="4"/>
  <c r="G18" i="4"/>
  <c r="G17" i="4"/>
  <c r="G16" i="4"/>
  <c r="G13" i="4"/>
  <c r="G12" i="4"/>
  <c r="G11" i="4"/>
  <c r="G10" i="4"/>
  <c r="G9" i="4"/>
  <c r="E82" i="4"/>
  <c r="E81" i="4"/>
  <c r="E80" i="4"/>
  <c r="E79" i="4"/>
  <c r="E78" i="4"/>
  <c r="E75" i="4"/>
  <c r="E74" i="4"/>
  <c r="E73" i="4"/>
  <c r="E72" i="4"/>
  <c r="E71" i="4"/>
  <c r="E68" i="4"/>
  <c r="E67" i="4"/>
  <c r="E66" i="4"/>
  <c r="E64" i="4"/>
  <c r="E54" i="4"/>
  <c r="E53" i="4"/>
  <c r="E52" i="4"/>
  <c r="E51" i="4"/>
  <c r="E50" i="4"/>
  <c r="E48" i="4"/>
  <c r="E46" i="4"/>
  <c r="E45" i="4"/>
  <c r="E41" i="4"/>
  <c r="E40" i="4"/>
  <c r="E39" i="4"/>
  <c r="E38" i="4"/>
  <c r="E37" i="4"/>
  <c r="E34" i="4"/>
  <c r="E33" i="4"/>
  <c r="E32" i="4"/>
  <c r="E31" i="4"/>
  <c r="E30" i="4"/>
  <c r="E27" i="4"/>
  <c r="E26" i="4"/>
  <c r="E25" i="4"/>
  <c r="E24" i="4"/>
  <c r="E23" i="4"/>
  <c r="E20" i="4"/>
  <c r="E19" i="4"/>
  <c r="E17" i="4"/>
  <c r="E16" i="4"/>
  <c r="E13" i="4"/>
  <c r="E12" i="4"/>
  <c r="E11" i="4"/>
  <c r="E9" i="4"/>
  <c r="C82" i="4"/>
  <c r="C81" i="4"/>
  <c r="C80" i="4"/>
  <c r="C79" i="4"/>
  <c r="C78" i="4"/>
  <c r="C75" i="4"/>
  <c r="C68" i="4"/>
  <c r="C67" i="4"/>
  <c r="C66" i="4"/>
  <c r="C65" i="4"/>
  <c r="C53" i="4"/>
  <c r="C50" i="4"/>
  <c r="C48" i="4"/>
  <c r="C47" i="4"/>
  <c r="C46" i="4"/>
  <c r="C45" i="4"/>
  <c r="C44" i="4"/>
  <c r="C41" i="4"/>
  <c r="C40" i="4"/>
  <c r="C39" i="4"/>
  <c r="C38" i="4"/>
  <c r="C37" i="4"/>
  <c r="C34" i="4"/>
  <c r="C33" i="4"/>
  <c r="C32" i="4"/>
  <c r="C31" i="4"/>
  <c r="C30" i="4"/>
  <c r="C26" i="4"/>
  <c r="C25" i="4"/>
  <c r="C20" i="4"/>
  <c r="C19" i="4"/>
  <c r="C13" i="4"/>
  <c r="C12" i="4"/>
  <c r="C11" i="4"/>
  <c r="C10" i="4"/>
  <c r="C9" i="4"/>
  <c r="R83" i="4"/>
  <c r="S83" i="4"/>
  <c r="N83" i="4" l="1"/>
  <c r="Q17" i="4" l="1"/>
  <c r="Q27" i="4"/>
  <c r="Q39" i="4"/>
  <c r="Q50" i="4"/>
  <c r="Q67" i="4"/>
  <c r="Q79" i="4"/>
  <c r="Q16" i="4"/>
  <c r="Q26" i="4"/>
  <c r="Q38" i="4"/>
  <c r="Q48" i="4"/>
  <c r="Q66" i="4"/>
  <c r="Q78" i="4"/>
  <c r="Q82" i="4"/>
  <c r="Q10" i="4"/>
  <c r="Q13" i="4"/>
  <c r="Q19" i="4"/>
  <c r="Q25" i="4"/>
  <c r="Q31" i="4"/>
  <c r="Q37" i="4"/>
  <c r="Q41" i="4"/>
  <c r="Q47" i="4"/>
  <c r="Q52" i="4"/>
  <c r="Q65" i="4"/>
  <c r="Q71" i="4"/>
  <c r="Q75" i="4"/>
  <c r="Q81" i="4"/>
  <c r="Q11" i="4"/>
  <c r="Q23" i="4"/>
  <c r="Q33" i="4"/>
  <c r="Q45" i="4"/>
  <c r="Q54" i="4"/>
  <c r="Q73" i="4"/>
  <c r="Q9" i="4"/>
  <c r="Q20" i="4"/>
  <c r="Q32" i="4"/>
  <c r="Q44" i="4"/>
  <c r="Q53" i="4"/>
  <c r="Q72" i="4"/>
  <c r="Q12" i="4"/>
  <c r="Q18" i="4"/>
  <c r="Q24" i="4"/>
  <c r="Q30" i="4"/>
  <c r="Q34" i="4"/>
  <c r="Q40" i="4"/>
  <c r="Q46" i="4"/>
  <c r="Q51" i="4"/>
  <c r="Q64" i="4"/>
  <c r="Q68" i="4"/>
  <c r="Q74" i="4"/>
  <c r="Q80" i="4"/>
</calcChain>
</file>

<file path=xl/sharedStrings.xml><?xml version="1.0" encoding="utf-8"?>
<sst xmlns="http://schemas.openxmlformats.org/spreadsheetml/2006/main" count="220" uniqueCount="109">
  <si>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</si>
  <si>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</si>
  <si>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</si>
  <si>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</si>
  <si>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</si>
  <si>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</si>
  <si>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</si>
  <si>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</si>
  <si>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</si>
  <si>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</si>
  <si>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</si>
  <si>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</si>
  <si>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</si>
  <si>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</si>
  <si>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</si>
  <si>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</si>
  <si>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</si>
  <si>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</si>
  <si>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</si>
  <si>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</si>
  <si>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</si>
  <si>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</si>
  <si>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</si>
  <si>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</si>
  <si>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</si>
  <si>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</si>
  <si>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</si>
  <si>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</si>
  <si>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</si>
  <si>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</si>
  <si>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</si>
  <si>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</si>
  <si>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</si>
  <si>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</si>
  <si>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</si>
  <si>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</si>
  <si>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</si>
  <si>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</si>
  <si>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</si>
  <si>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</si>
  <si>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</si>
  <si>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</si>
  <si>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</si>
  <si>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</si>
  <si>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</si>
  <si>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</si>
  <si>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</si>
  <si>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</si>
  <si>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Per </t>
  </si>
  <si>
    <t>Amount</t>
  </si>
  <si>
    <t xml:space="preserve">     Corporation </t>
  </si>
  <si>
    <t xml:space="preserve">               Taxes Based on Income</t>
  </si>
  <si>
    <t>Rank</t>
  </si>
  <si>
    <t>personal income</t>
  </si>
  <si>
    <t>[%]</t>
  </si>
  <si>
    <t xml:space="preserve"> collections as a</t>
  </si>
  <si>
    <t>as of</t>
  </si>
  <si>
    <t xml:space="preserve">           </t>
  </si>
  <si>
    <t xml:space="preserve"> Total state tax</t>
  </si>
  <si>
    <t xml:space="preserve">  percentage of</t>
  </si>
  <si>
    <t xml:space="preserve">                                                TABLE 4. -Continued</t>
  </si>
  <si>
    <t xml:space="preserve">        Individual</t>
  </si>
  <si>
    <t>[$1,000s]</t>
  </si>
  <si>
    <t>[1,000s]</t>
  </si>
  <si>
    <t>Popula-</t>
  </si>
  <si>
    <t>tion</t>
  </si>
  <si>
    <t>capita</t>
  </si>
  <si>
    <t>[$]</t>
  </si>
  <si>
    <t xml:space="preserve">         State</t>
  </si>
  <si>
    <t xml:space="preserve">          Property </t>
  </si>
  <si>
    <t xml:space="preserve">   General Sales and</t>
  </si>
  <si>
    <t xml:space="preserve">           Licenses</t>
  </si>
  <si>
    <t xml:space="preserve">             Other</t>
  </si>
  <si>
    <t xml:space="preserve">               Total</t>
  </si>
  <si>
    <t xml:space="preserve">Total 50 states……………... </t>
  </si>
  <si>
    <t xml:space="preserve">                                                                                                          TABLE 4.  STATE GOVERNMENT TAX COLLECTIONS IN THE UNITED STATES BY TYPE OF TAX BY STATE</t>
  </si>
  <si>
    <r>
      <t>New Mexico</t>
    </r>
    <r>
      <rPr>
        <b/>
        <sz val="8"/>
        <color indexed="8"/>
        <rFont val="Times New Roman"/>
        <family val="1"/>
      </rPr>
      <t>………….</t>
    </r>
  </si>
  <si>
    <r>
      <t>New Jersey</t>
    </r>
    <r>
      <rPr>
        <b/>
        <sz val="8"/>
        <color indexed="8"/>
        <rFont val="Times New Roman"/>
        <family val="1"/>
      </rPr>
      <t>……………</t>
    </r>
  </si>
  <si>
    <t xml:space="preserve">                                                                                    State Tax Collections By Tax Type</t>
  </si>
  <si>
    <t xml:space="preserve">     Selective Sales</t>
  </si>
  <si>
    <t>7/1/2014</t>
  </si>
  <si>
    <r>
      <t xml:space="preserve">                 Bureau of Economic Analysis.  </t>
    </r>
    <r>
      <rPr>
        <b/>
        <i/>
        <sz val="8"/>
        <color indexed="8"/>
        <rFont val="Times New Roman"/>
        <family val="1"/>
      </rPr>
      <t>Table SA1-3,</t>
    </r>
    <r>
      <rPr>
        <b/>
        <sz val="8"/>
        <color indexed="8"/>
        <rFont val="Times New Roman"/>
        <family val="1"/>
      </rPr>
      <t xml:space="preserve"> Regional Economic Information System, September 30, 2015 release.</t>
    </r>
  </si>
  <si>
    <r>
      <t xml:space="preserve">Sources:  U.S. Census Bureau, Population Division.  </t>
    </r>
    <r>
      <rPr>
        <b/>
        <i/>
        <sz val="8"/>
        <color indexed="8"/>
        <rFont val="Times New Roman"/>
        <family val="1"/>
      </rPr>
      <t>Table NST-EST2015-01-</t>
    </r>
    <r>
      <rPr>
        <b/>
        <sz val="8"/>
        <color indexed="8"/>
        <rFont val="Times New Roman"/>
        <family val="1"/>
      </rPr>
      <t>Annual Estimates of the Resident Population for the States: July 1, 2014, December 22, 2015 release.</t>
    </r>
  </si>
  <si>
    <t xml:space="preserve">     Personal income</t>
  </si>
  <si>
    <t xml:space="preserve">   calendar year 2013</t>
  </si>
  <si>
    <t xml:space="preserve">      Personal Income, Population, and Taxes</t>
  </si>
  <si>
    <r>
      <t>44,388</t>
    </r>
    <r>
      <rPr>
        <b/>
        <vertAlign val="superscript"/>
        <sz val="10"/>
        <color indexed="8"/>
        <rFont val="Times New Roman"/>
        <family val="1"/>
      </rPr>
      <t>a</t>
    </r>
  </si>
  <si>
    <t xml:space="preserve">  ††Data for some states include state-collected local sales tax.  North Carolina sales tax data include $15,031,097.17 retained by state to pay for the costs of collecting and distributing various local sales taxes. </t>
  </si>
  <si>
    <r>
      <t xml:space="preserve">     a</t>
    </r>
    <r>
      <rPr>
        <b/>
        <sz val="8"/>
        <color indexed="8"/>
        <rFont val="Times New Roman"/>
        <family val="1"/>
      </rPr>
      <t xml:space="preserve">Weighted average computations based on tax collection, personal income, and population totals for the 50 states. </t>
    </r>
  </si>
  <si>
    <t xml:space="preserve">    †Data reflect state government fiscal years that end on June 30, except for four states with alternative fiscal year ending dates: Alabama and Michigan (September 30), New York (March 31), and Texas (August 31).</t>
  </si>
  <si>
    <t xml:space="preserve">                  (Collections data for fiscal year ending June 30, 2014)†</t>
  </si>
  <si>
    <t xml:space="preserve">     Gross Receipts††</t>
  </si>
  <si>
    <t xml:space="preserve">                 U.S. Census Bureau, 2014 Annual Survey of State Government Tax Collections at &lt;www.census.gov/govs/statetax&gt;. April 16, 2015 release, September 23, 2016 update.</t>
  </si>
  <si>
    <r>
      <t>44.70</t>
    </r>
    <r>
      <rPr>
        <b/>
        <vertAlign val="superscript"/>
        <sz val="10"/>
        <rFont val="Times New Roman"/>
        <family val="1"/>
      </rPr>
      <t>a</t>
    </r>
  </si>
  <si>
    <r>
      <t>855.20</t>
    </r>
    <r>
      <rPr>
        <b/>
        <vertAlign val="superscript"/>
        <sz val="10"/>
        <rFont val="Times New Roman"/>
        <family val="1"/>
      </rPr>
      <t>a</t>
    </r>
  </si>
  <si>
    <r>
      <t xml:space="preserve">  442.74</t>
    </r>
    <r>
      <rPr>
        <b/>
        <vertAlign val="superscript"/>
        <sz val="10"/>
        <rFont val="Times New Roman"/>
        <family val="1"/>
      </rPr>
      <t>a</t>
    </r>
  </si>
  <si>
    <r>
      <t>161.05</t>
    </r>
    <r>
      <rPr>
        <b/>
        <vertAlign val="superscript"/>
        <sz val="10"/>
        <rFont val="Times New Roman"/>
        <family val="1"/>
      </rPr>
      <t>a</t>
    </r>
  </si>
  <si>
    <r>
      <t>978.99</t>
    </r>
    <r>
      <rPr>
        <b/>
        <vertAlign val="superscript"/>
        <sz val="10"/>
        <rFont val="Times New Roman"/>
        <family val="1"/>
      </rPr>
      <t>a</t>
    </r>
  </si>
  <si>
    <r>
      <t>146.09</t>
    </r>
    <r>
      <rPr>
        <b/>
        <vertAlign val="superscript"/>
        <sz val="10"/>
        <rFont val="Times New Roman"/>
        <family val="1"/>
      </rPr>
      <t>a</t>
    </r>
  </si>
  <si>
    <r>
      <t xml:space="preserve">          100.36</t>
    </r>
    <r>
      <rPr>
        <b/>
        <vertAlign val="superscript"/>
        <sz val="10"/>
        <rFont val="Times New Roman"/>
        <family val="1"/>
      </rPr>
      <t>a</t>
    </r>
  </si>
  <si>
    <r>
      <t xml:space="preserve"> 2,729.13</t>
    </r>
    <r>
      <rPr>
        <b/>
        <vertAlign val="superscript"/>
        <sz val="10"/>
        <rFont val="Times New Roman"/>
        <family val="1"/>
      </rPr>
      <t>a</t>
    </r>
  </si>
  <si>
    <r>
      <t xml:space="preserve"> 6.20%</t>
    </r>
    <r>
      <rPr>
        <b/>
        <vertAlign val="superscript"/>
        <sz val="10"/>
        <color indexed="8"/>
        <rFont val="Times New Roman"/>
        <family val="1"/>
      </rPr>
      <t>a</t>
    </r>
  </si>
  <si>
    <t xml:space="preserve">      Detail may not add to totals due to rounding.</t>
  </si>
  <si>
    <t xml:space="preserve">      Selective sales category includes collections of alcoholic beverages, amusements, insurance premiums, motor fuels, pari-mutuels, public utilities, tobacco products, and other selective sales taxes.</t>
  </si>
  <si>
    <t xml:space="preserve">      Licenses category includes collections of alcoholic beverages, amusements, corporation, hunting and fishing, motor vehicle, motor vehicle operators, public utility, occupation and businesses, and miscellaneous license taxes.</t>
  </si>
  <si>
    <t xml:space="preserve">      Other category includes collections of death and gift, documentary and stock transfer, severance, and other taxes.</t>
  </si>
  <si>
    <t xml:space="preserve">      Per capita tax collection amounts are computations based on July 1, 2014 population estimates of the Bureau of the Census and should be interpreted as a reflection of the portion of tax imposed (collected) on behalf of </t>
  </si>
  <si>
    <t xml:space="preserve">      each individual.  The statistical abstract series follows the US Census established practice of computing the per capita tax collection metric using the July 1 population subsequent to the fiscal year ending on June 30th.  </t>
  </si>
  <si>
    <t xml:space="preserve">      Personal income amounts are BEA estimates and are in current dollars (not adjusted for inflation).  Per capita personal income amounts are BEA estimates based on July 1, 2013 population estimates of the Bureau of the Census.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</si>
</sst>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mmmm\ d\,\ yyyy"/>
    <numFmt numFmtId="165" formatCode="&quot;$&quot;#,##0"/>
    <numFmt numFmtId="166" formatCode="0.0"/>
    <numFmt numFmtId="167" formatCode="#,##0.0"/>
  </numFmts>
  <fonts count="12">
    <font>
      <sz val="8"/>
      <name val="Times New Roman"/>
    </font>
    <font>
      <sz val="10"/>
      <name val="Arial"/>
      <family val="2"/>
    </font>
    <font>
      <b/>
      <sz val="8"/>
      <color indexed="8"/>
      <name val="Times New Roman"/>
      <family val="1"/>
    </font>
    <font>
      <b/>
      <vertAlign val="superscript"/>
      <sz val="10"/>
      <color indexed="8"/>
      <name val="Times New Roman"/>
      <family val="1"/>
    </font>
    <font>
      <i/>
      <sz val="8"/>
      <color indexed="8"/>
      <name val="Times New Roman"/>
      <family val="1"/>
    </font>
    <font>
      <b/>
      <i/>
      <sz val="8"/>
      <color indexed="8"/>
      <name val="Times New Roman"/>
      <family val="1"/>
    </font>
    <font>
      <b/>
      <sz val="8"/>
      <name val="Times New Roman"/>
      <family val="1"/>
    </font>
    <font>
      <b/>
      <vertAlign val="superscript"/>
      <sz val="10"/>
      <name val="Times New Roman"/>
      <family val="1"/>
    </font>
    <font>
      <b/>
      <sz val="8"/>
      <color theme="1"/>
      <name val="Times New Roman"/>
      <family val="1"/>
    </font>
    <font>
      <b/>
      <sz val="8"/>
      <color rgb="FFFF0000"/>
      <name val="Times New Roman"/>
      <family val="1"/>
    </font>
    <font>
      <i/>
      <sz val="8"/>
      <color theme="1"/>
      <name val="Times New Roman"/>
      <family val="1"/>
    </font>
    <font>
      <sz val="1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9">
    <xf numFmtId="0" fontId="0" fillId="0" borderId="0" xfId="0"/>
    <xf numFmtId="0" fontId="2" fillId="2" borderId="0" xfId="1" applyFont="1" applyFill="1" applyAlignment="1">
      <alignment horizontal="left"/>
    </xf>
    <xf numFmtId="3" fontId="2" fillId="2" borderId="0" xfId="1" applyNumberFormat="1" applyFont="1" applyFill="1"/>
    <xf numFmtId="4" fontId="2" fillId="2" borderId="0" xfId="1" applyNumberFormat="1" applyFont="1" applyFill="1" applyAlignment="1">
      <alignment horizontal="center"/>
    </xf>
    <xf numFmtId="2" fontId="2" fillId="2" borderId="0" xfId="1" applyNumberFormat="1" applyFont="1" applyFill="1"/>
    <xf numFmtId="0" fontId="2" fillId="2" borderId="0" xfId="1" applyFont="1" applyFill="1" applyAlignment="1">
      <alignment horizontal="center"/>
    </xf>
    <xf numFmtId="167" fontId="2" fillId="2" borderId="0" xfId="1" applyNumberFormat="1" applyFont="1" applyFill="1" applyAlignment="1">
      <alignment horizontal="center"/>
    </xf>
    <xf numFmtId="0" fontId="2" fillId="2" borderId="0" xfId="1" applyFont="1" applyFill="1"/>
    <xf numFmtId="4" fontId="2" fillId="2" borderId="0" xfId="1" applyNumberFormat="1" applyFont="1" applyFill="1"/>
    <xf numFmtId="167" fontId="2" fillId="2" borderId="0" xfId="1" applyNumberFormat="1" applyFont="1" applyFill="1"/>
    <xf numFmtId="0" fontId="2" fillId="2" borderId="1" xfId="1" applyFont="1" applyFill="1" applyBorder="1"/>
    <xf numFmtId="166" fontId="2" fillId="2" borderId="2" xfId="1" applyNumberFormat="1" applyFont="1" applyFill="1" applyBorder="1" applyAlignment="1">
      <alignment horizontal="center"/>
    </xf>
    <xf numFmtId="3" fontId="2" fillId="2" borderId="3" xfId="1" applyNumberFormat="1" applyFont="1" applyFill="1" applyBorder="1" applyAlignment="1">
      <alignment horizontal="center"/>
    </xf>
    <xf numFmtId="4" fontId="2" fillId="2" borderId="3" xfId="1" applyNumberFormat="1" applyFont="1" applyFill="1" applyBorder="1" applyAlignment="1">
      <alignment horizontal="left"/>
    </xf>
    <xf numFmtId="4" fontId="2" fillId="2" borderId="3" xfId="1" applyNumberFormat="1" applyFont="1" applyFill="1" applyBorder="1"/>
    <xf numFmtId="0" fontId="2" fillId="2" borderId="3" xfId="1" applyFont="1" applyFill="1" applyBorder="1" applyAlignment="1">
      <alignment horizontal="center"/>
    </xf>
    <xf numFmtId="4" fontId="2" fillId="2" borderId="3" xfId="1" applyNumberFormat="1" applyFont="1" applyFill="1" applyBorder="1" applyAlignment="1">
      <alignment horizontal="center"/>
    </xf>
    <xf numFmtId="2" fontId="2" fillId="2" borderId="3" xfId="1" applyNumberFormat="1" applyFont="1" applyFill="1" applyBorder="1" applyAlignment="1">
      <alignment horizontal="center"/>
    </xf>
    <xf numFmtId="167" fontId="2" fillId="2" borderId="3" xfId="1" applyNumberFormat="1" applyFont="1" applyFill="1" applyBorder="1" applyAlignment="1">
      <alignment horizontal="left"/>
    </xf>
    <xf numFmtId="0" fontId="2" fillId="2" borderId="3" xfId="1" applyFont="1" applyFill="1" applyBorder="1" applyAlignment="1"/>
    <xf numFmtId="0" fontId="2" fillId="2" borderId="4" xfId="1" applyFont="1" applyFill="1" applyBorder="1" applyAlignment="1"/>
    <xf numFmtId="0" fontId="2" fillId="2" borderId="2" xfId="1" applyFont="1" applyFill="1" applyBorder="1" applyAlignment="1">
      <alignment horizontal="left"/>
    </xf>
    <xf numFmtId="0" fontId="2" fillId="2" borderId="3" xfId="1" applyFont="1" applyFill="1" applyBorder="1" applyAlignment="1">
      <alignment horizontal="left"/>
    </xf>
    <xf numFmtId="0" fontId="2" fillId="2" borderId="5" xfId="1" applyFont="1" applyFill="1" applyBorder="1"/>
    <xf numFmtId="166" fontId="2" fillId="2" borderId="6" xfId="1" applyNumberFormat="1" applyFont="1" applyFill="1" applyBorder="1" applyAlignment="1">
      <alignment horizontal="center"/>
    </xf>
    <xf numFmtId="3" fontId="2" fillId="2" borderId="1" xfId="1" applyNumberFormat="1" applyFont="1" applyFill="1" applyBorder="1" applyAlignment="1">
      <alignment horizontal="center"/>
    </xf>
    <xf numFmtId="4" fontId="2" fillId="2" borderId="7" xfId="1" applyNumberFormat="1" applyFont="1" applyFill="1" applyBorder="1" applyAlignment="1">
      <alignment horizontal="left"/>
    </xf>
    <xf numFmtId="4" fontId="2" fillId="2" borderId="7" xfId="1" applyNumberFormat="1" applyFont="1" applyFill="1" applyBorder="1" applyAlignment="1">
      <alignment horizontal="center"/>
    </xf>
    <xf numFmtId="0" fontId="2" fillId="2" borderId="8" xfId="1" applyFont="1" applyFill="1" applyBorder="1" applyAlignment="1">
      <alignment horizontal="left"/>
    </xf>
    <xf numFmtId="4" fontId="2" fillId="2" borderId="8" xfId="1" applyNumberFormat="1" applyFont="1" applyFill="1" applyBorder="1" applyAlignment="1">
      <alignment horizontal="center"/>
    </xf>
    <xf numFmtId="4" fontId="2" fillId="2" borderId="1" xfId="1" applyNumberFormat="1" applyFont="1" applyFill="1" applyBorder="1" applyAlignment="1">
      <alignment horizontal="center"/>
    </xf>
    <xf numFmtId="2" fontId="2" fillId="2" borderId="2" xfId="1" applyNumberFormat="1" applyFont="1" applyFill="1" applyBorder="1" applyAlignment="1">
      <alignment horizontal="left"/>
    </xf>
    <xf numFmtId="167" fontId="2" fillId="2" borderId="4" xfId="1" applyNumberFormat="1" applyFont="1" applyFill="1" applyBorder="1" applyAlignment="1">
      <alignment horizontal="left"/>
    </xf>
    <xf numFmtId="164" fontId="2" fillId="2" borderId="1" xfId="1" applyNumberFormat="1" applyFont="1" applyFill="1" applyBorder="1" applyAlignment="1">
      <alignment horizontal="center"/>
    </xf>
    <xf numFmtId="164" fontId="2" fillId="2" borderId="8" xfId="1" applyNumberFormat="1" applyFont="1" applyFill="1" applyBorder="1" applyAlignment="1"/>
    <xf numFmtId="164" fontId="2" fillId="2" borderId="1" xfId="1" applyNumberFormat="1" applyFont="1" applyFill="1" applyBorder="1" applyAlignment="1"/>
    <xf numFmtId="0" fontId="2" fillId="2" borderId="0" xfId="1" applyFont="1" applyFill="1" applyBorder="1" applyAlignment="1">
      <alignment horizontal="left"/>
    </xf>
    <xf numFmtId="0" fontId="2" fillId="2" borderId="0" xfId="1" applyFont="1" applyFill="1" applyBorder="1"/>
    <xf numFmtId="166" fontId="2" fillId="2" borderId="10" xfId="1" applyNumberFormat="1" applyFont="1" applyFill="1" applyBorder="1" applyAlignment="1">
      <alignment horizontal="left"/>
    </xf>
    <xf numFmtId="3" fontId="2" fillId="2" borderId="11" xfId="1" applyNumberFormat="1" applyFont="1" applyFill="1" applyBorder="1" applyAlignment="1">
      <alignment horizontal="center"/>
    </xf>
    <xf numFmtId="4" fontId="2" fillId="2" borderId="12" xfId="1" applyNumberFormat="1" applyFont="1" applyFill="1" applyBorder="1" applyAlignment="1">
      <alignment horizontal="left"/>
    </xf>
    <xf numFmtId="4" fontId="2" fillId="2" borderId="12" xfId="1" applyNumberFormat="1" applyFont="1" applyFill="1" applyBorder="1" applyAlignment="1">
      <alignment horizontal="center"/>
    </xf>
    <xf numFmtId="0" fontId="2" fillId="2" borderId="13" xfId="1" applyFont="1" applyFill="1" applyBorder="1" applyAlignment="1">
      <alignment horizontal="left"/>
    </xf>
    <xf numFmtId="4" fontId="2" fillId="2" borderId="0" xfId="1" applyNumberFormat="1" applyFont="1" applyFill="1" applyBorder="1" applyAlignment="1">
      <alignment horizontal="left"/>
    </xf>
    <xf numFmtId="4" fontId="2" fillId="2" borderId="0" xfId="1" applyNumberFormat="1" applyFont="1" applyFill="1" applyBorder="1" applyAlignment="1">
      <alignment horizontal="center"/>
    </xf>
    <xf numFmtId="4" fontId="2" fillId="2" borderId="2" xfId="1" applyNumberFormat="1" applyFont="1" applyFill="1" applyBorder="1" applyAlignment="1">
      <alignment horizontal="left"/>
    </xf>
    <xf numFmtId="167" fontId="2" fillId="2" borderId="4" xfId="1" applyNumberFormat="1" applyFont="1" applyFill="1" applyBorder="1" applyAlignment="1">
      <alignment horizontal="center"/>
    </xf>
    <xf numFmtId="4" fontId="2" fillId="2" borderId="13" xfId="1" applyNumberFormat="1" applyFont="1" applyFill="1" applyBorder="1" applyAlignment="1">
      <alignment horizontal="left"/>
    </xf>
    <xf numFmtId="0" fontId="2" fillId="2" borderId="11" xfId="1" applyFont="1" applyFill="1" applyBorder="1" applyAlignment="1">
      <alignment horizontal="center"/>
    </xf>
    <xf numFmtId="0" fontId="2" fillId="2" borderId="14" xfId="1" applyFont="1" applyFill="1" applyBorder="1" applyAlignment="1">
      <alignment horizontal="center"/>
    </xf>
    <xf numFmtId="0" fontId="2" fillId="2" borderId="0" xfId="1" applyFont="1" applyFill="1" applyAlignment="1"/>
    <xf numFmtId="166" fontId="2" fillId="2" borderId="7" xfId="1" applyNumberFormat="1" applyFont="1" applyFill="1" applyBorder="1" applyAlignment="1">
      <alignment horizontal="center"/>
    </xf>
    <xf numFmtId="3" fontId="2" fillId="2" borderId="7" xfId="1" applyNumberFormat="1" applyFont="1" applyFill="1" applyBorder="1" applyAlignment="1">
      <alignment horizontal="center"/>
    </xf>
    <xf numFmtId="14" fontId="2" fillId="2" borderId="7" xfId="1" applyNumberFormat="1" applyFont="1" applyFill="1" applyBorder="1" applyAlignment="1">
      <alignment horizontal="center"/>
    </xf>
    <xf numFmtId="166" fontId="2" fillId="2" borderId="14" xfId="1" applyNumberFormat="1" applyFont="1" applyFill="1" applyBorder="1" applyAlignment="1">
      <alignment horizontal="center"/>
    </xf>
    <xf numFmtId="3" fontId="2" fillId="2" borderId="14" xfId="1" applyNumberFormat="1" applyFont="1" applyFill="1" applyBorder="1" applyAlignment="1">
      <alignment horizontal="center"/>
    </xf>
    <xf numFmtId="0" fontId="2" fillId="2" borderId="10" xfId="1" applyFont="1" applyFill="1" applyBorder="1" applyAlignment="1">
      <alignment horizontal="left"/>
    </xf>
    <xf numFmtId="0" fontId="2" fillId="2" borderId="13" xfId="1" applyFont="1" applyFill="1" applyBorder="1" applyAlignment="1">
      <alignment horizontal="center"/>
    </xf>
    <xf numFmtId="0" fontId="2" fillId="2" borderId="12" xfId="1" applyFont="1" applyFill="1" applyBorder="1" applyAlignment="1">
      <alignment horizontal="center"/>
    </xf>
    <xf numFmtId="0" fontId="2" fillId="2" borderId="4" xfId="1" applyFont="1" applyFill="1" applyBorder="1" applyAlignment="1">
      <alignment horizontal="center"/>
    </xf>
    <xf numFmtId="3" fontId="2" fillId="2" borderId="15" xfId="1" applyNumberFormat="1" applyFont="1" applyFill="1" applyBorder="1" applyAlignment="1">
      <alignment horizontal="right"/>
    </xf>
    <xf numFmtId="4" fontId="2" fillId="2" borderId="16" xfId="1" applyNumberFormat="1" applyFont="1" applyFill="1" applyBorder="1"/>
    <xf numFmtId="3" fontId="2" fillId="2" borderId="0" xfId="1" applyNumberFormat="1" applyFont="1" applyFill="1" applyBorder="1"/>
    <xf numFmtId="3" fontId="2" fillId="2" borderId="0" xfId="1" applyNumberFormat="1" applyFont="1" applyFill="1" applyBorder="1" applyAlignment="1">
      <alignment horizontal="right"/>
    </xf>
    <xf numFmtId="4" fontId="2" fillId="2" borderId="17" xfId="1" applyNumberFormat="1" applyFont="1" applyFill="1" applyBorder="1"/>
    <xf numFmtId="3" fontId="2" fillId="2" borderId="18" xfId="1" applyNumberFormat="1" applyFont="1" applyFill="1" applyBorder="1"/>
    <xf numFmtId="4" fontId="2" fillId="2" borderId="19" xfId="1" applyNumberFormat="1" applyFont="1" applyFill="1" applyBorder="1"/>
    <xf numFmtId="4" fontId="2" fillId="2" borderId="1" xfId="1" applyNumberFormat="1" applyFont="1" applyFill="1" applyBorder="1"/>
    <xf numFmtId="4" fontId="2" fillId="2" borderId="0" xfId="1" applyNumberFormat="1" applyFont="1" applyFill="1" applyBorder="1"/>
    <xf numFmtId="10" fontId="2" fillId="2" borderId="18" xfId="1" applyNumberFormat="1" applyFont="1" applyFill="1" applyBorder="1"/>
    <xf numFmtId="43" fontId="2" fillId="2" borderId="0" xfId="1" applyNumberFormat="1" applyFont="1" applyFill="1" applyBorder="1"/>
    <xf numFmtId="3" fontId="2" fillId="2" borderId="15" xfId="1" applyNumberFormat="1" applyFont="1" applyFill="1" applyBorder="1"/>
    <xf numFmtId="43" fontId="2" fillId="2" borderId="0" xfId="1" applyNumberFormat="1" applyFont="1" applyFill="1" applyBorder="1" applyAlignment="1">
      <alignment horizontal="right"/>
    </xf>
    <xf numFmtId="43" fontId="2" fillId="2" borderId="16" xfId="1" applyNumberFormat="1" applyFont="1" applyFill="1" applyBorder="1"/>
    <xf numFmtId="4" fontId="2" fillId="2" borderId="20" xfId="1" applyNumberFormat="1" applyFont="1" applyFill="1" applyBorder="1"/>
    <xf numFmtId="4" fontId="2" fillId="2" borderId="5" xfId="1" applyNumberFormat="1" applyFont="1" applyFill="1" applyBorder="1"/>
    <xf numFmtId="10" fontId="2" fillId="2" borderId="15" xfId="1" applyNumberFormat="1" applyFont="1" applyFill="1" applyBorder="1"/>
    <xf numFmtId="43" fontId="2" fillId="2" borderId="15" xfId="1" applyNumberFormat="1" applyFont="1" applyFill="1" applyBorder="1" applyAlignment="1">
      <alignment horizontal="right"/>
    </xf>
    <xf numFmtId="43" fontId="2" fillId="2" borderId="20" xfId="1" applyNumberFormat="1" applyFont="1" applyFill="1" applyBorder="1"/>
    <xf numFmtId="10" fontId="2" fillId="2" borderId="0" xfId="1" applyNumberFormat="1" applyFont="1" applyFill="1" applyBorder="1"/>
    <xf numFmtId="0" fontId="2" fillId="2" borderId="10" xfId="1" applyFont="1" applyFill="1" applyBorder="1"/>
    <xf numFmtId="3" fontId="2" fillId="2" borderId="10" xfId="1" applyNumberFormat="1" applyFont="1" applyFill="1" applyBorder="1" applyAlignment="1">
      <alignment horizontal="right"/>
    </xf>
    <xf numFmtId="3" fontId="2" fillId="2" borderId="21" xfId="1" applyNumberFormat="1" applyFont="1" applyFill="1" applyBorder="1" applyAlignment="1">
      <alignment horizontal="right"/>
    </xf>
    <xf numFmtId="3" fontId="2" fillId="2" borderId="21" xfId="1" applyNumberFormat="1" applyFont="1" applyFill="1" applyBorder="1"/>
    <xf numFmtId="43" fontId="2" fillId="2" borderId="10" xfId="1" applyNumberFormat="1" applyFont="1" applyFill="1" applyBorder="1" applyAlignment="1">
      <alignment horizontal="right"/>
    </xf>
    <xf numFmtId="43" fontId="2" fillId="2" borderId="22" xfId="1" applyNumberFormat="1" applyFont="1" applyFill="1" applyBorder="1"/>
    <xf numFmtId="43" fontId="2" fillId="2" borderId="10" xfId="1" applyNumberFormat="1" applyFont="1" applyFill="1" applyBorder="1"/>
    <xf numFmtId="43" fontId="2" fillId="2" borderId="23" xfId="1" applyNumberFormat="1" applyFont="1" applyFill="1" applyBorder="1"/>
    <xf numFmtId="4" fontId="2" fillId="2" borderId="11" xfId="1" applyNumberFormat="1" applyFont="1" applyFill="1" applyBorder="1"/>
    <xf numFmtId="10" fontId="2" fillId="2" borderId="21" xfId="1" applyNumberFormat="1" applyFont="1" applyFill="1" applyBorder="1"/>
    <xf numFmtId="0" fontId="2" fillId="2" borderId="4" xfId="1" applyFont="1" applyFill="1" applyBorder="1"/>
    <xf numFmtId="41" fontId="2" fillId="2" borderId="3" xfId="1" quotePrefix="1" applyNumberFormat="1" applyFont="1" applyFill="1" applyBorder="1" applyAlignment="1">
      <alignment horizontal="right"/>
    </xf>
    <xf numFmtId="0" fontId="2" fillId="2" borderId="6" xfId="1" applyFont="1" applyFill="1" applyBorder="1"/>
    <xf numFmtId="3" fontId="2" fillId="2" borderId="6" xfId="1" applyNumberFormat="1" applyFont="1" applyFill="1" applyBorder="1" applyAlignment="1">
      <alignment horizontal="right"/>
    </xf>
    <xf numFmtId="4" fontId="2" fillId="2" borderId="6" xfId="1" applyNumberFormat="1" applyFont="1" applyFill="1" applyBorder="1"/>
    <xf numFmtId="3" fontId="2" fillId="2" borderId="6" xfId="1" applyNumberFormat="1" applyFont="1" applyFill="1" applyBorder="1"/>
    <xf numFmtId="4" fontId="2" fillId="2" borderId="0" xfId="0" applyNumberFormat="1" applyFont="1" applyFill="1" applyBorder="1" applyAlignment="1">
      <alignment horizontal="right"/>
    </xf>
    <xf numFmtId="3" fontId="2" fillId="2" borderId="0" xfId="0" applyNumberFormat="1" applyFont="1" applyFill="1" applyBorder="1"/>
    <xf numFmtId="1" fontId="2" fillId="2" borderId="0" xfId="0" applyNumberFormat="1" applyFont="1" applyFill="1" applyBorder="1" applyAlignment="1">
      <alignment horizontal="center"/>
    </xf>
    <xf numFmtId="165" fontId="2" fillId="2" borderId="0" xfId="0" applyNumberFormat="1" applyFont="1" applyFill="1" applyBorder="1"/>
    <xf numFmtId="49" fontId="2" fillId="2" borderId="0" xfId="0" applyNumberFormat="1" applyFont="1" applyFill="1" applyBorder="1"/>
    <xf numFmtId="166" fontId="2" fillId="2" borderId="0" xfId="1" applyNumberFormat="1" applyFont="1" applyFill="1" applyAlignment="1">
      <alignment horizontal="center"/>
    </xf>
    <xf numFmtId="0" fontId="8" fillId="2" borderId="2" xfId="1" applyFont="1" applyFill="1" applyBorder="1" applyAlignment="1">
      <alignment horizontal="center"/>
    </xf>
    <xf numFmtId="0" fontId="9" fillId="2" borderId="0" xfId="1" applyFont="1" applyFill="1" applyBorder="1"/>
    <xf numFmtId="0" fontId="9" fillId="2" borderId="20" xfId="1" applyFont="1" applyFill="1" applyBorder="1"/>
    <xf numFmtId="0" fontId="9" fillId="2" borderId="0" xfId="0" applyFont="1" applyFill="1"/>
    <xf numFmtId="0" fontId="9" fillId="2" borderId="3" xfId="1" applyFont="1" applyFill="1" applyBorder="1"/>
    <xf numFmtId="0" fontId="9" fillId="2" borderId="0" xfId="1" applyFont="1" applyFill="1"/>
    <xf numFmtId="10" fontId="8" fillId="2" borderId="24" xfId="1" applyNumberFormat="1" applyFont="1" applyFill="1" applyBorder="1"/>
    <xf numFmtId="0" fontId="8" fillId="2" borderId="0" xfId="1" applyFont="1" applyFill="1" applyBorder="1"/>
    <xf numFmtId="4" fontId="6" fillId="2" borderId="24" xfId="1" applyNumberFormat="1" applyFont="1" applyFill="1" applyBorder="1" applyAlignment="1">
      <alignment horizontal="right"/>
    </xf>
    <xf numFmtId="4" fontId="6" fillId="2" borderId="24" xfId="1" applyNumberFormat="1" applyFont="1" applyFill="1" applyBorder="1"/>
    <xf numFmtId="0" fontId="9" fillId="2" borderId="0" xfId="0" applyFont="1" applyFill="1" applyBorder="1"/>
    <xf numFmtId="3" fontId="2" fillId="2" borderId="18" xfId="1" applyNumberFormat="1" applyFont="1" applyFill="1" applyBorder="1" applyAlignment="1">
      <alignment horizontal="right"/>
    </xf>
    <xf numFmtId="3" fontId="2" fillId="3" borderId="2" xfId="1" applyNumberFormat="1" applyFont="1" applyFill="1" applyBorder="1" applyAlignment="1">
      <alignment horizontal="right"/>
    </xf>
    <xf numFmtId="43" fontId="2" fillId="2" borderId="18" xfId="1" applyNumberFormat="1" applyFont="1" applyFill="1" applyBorder="1" applyAlignment="1">
      <alignment horizontal="right"/>
    </xf>
    <xf numFmtId="0" fontId="2" fillId="3" borderId="0" xfId="0" applyFont="1" applyFill="1" applyBorder="1"/>
    <xf numFmtId="9" fontId="2" fillId="3" borderId="0" xfId="0" applyNumberFormat="1" applyFont="1" applyFill="1" applyBorder="1" applyAlignment="1">
      <alignment horizontal="center"/>
    </xf>
    <xf numFmtId="3" fontId="2" fillId="3" borderId="0" xfId="0" applyNumberFormat="1" applyFont="1" applyFill="1" applyBorder="1" applyAlignment="1">
      <alignment horizontal="center"/>
    </xf>
    <xf numFmtId="4" fontId="2" fillId="3" borderId="0" xfId="0" applyNumberFormat="1" applyFont="1" applyFill="1" applyBorder="1" applyAlignment="1">
      <alignment horizontal="right"/>
    </xf>
    <xf numFmtId="1" fontId="2" fillId="3" borderId="0" xfId="0" applyNumberFormat="1" applyFont="1" applyFill="1" applyBorder="1" applyAlignment="1">
      <alignment horizontal="center"/>
    </xf>
    <xf numFmtId="3" fontId="2" fillId="3" borderId="0" xfId="0" applyNumberFormat="1" applyFont="1" applyFill="1" applyBorder="1"/>
    <xf numFmtId="165" fontId="2" fillId="3" borderId="0" xfId="0" applyNumberFormat="1" applyFont="1" applyFill="1" applyBorder="1"/>
    <xf numFmtId="49" fontId="2" fillId="3" borderId="0" xfId="0" applyNumberFormat="1" applyFont="1" applyFill="1" applyBorder="1"/>
    <xf numFmtId="3" fontId="2" fillId="3" borderId="0" xfId="1" applyNumberFormat="1" applyFont="1" applyFill="1" applyBorder="1" applyAlignment="1">
      <alignment horizontal="right"/>
    </xf>
    <xf numFmtId="0" fontId="6" fillId="0" borderId="0" xfId="0" applyFont="1"/>
    <xf numFmtId="0" fontId="2" fillId="3" borderId="0" xfId="0" applyFont="1" applyFill="1" applyBorder="1" applyAlignment="1">
      <alignment horizontal="center"/>
    </xf>
    <xf numFmtId="3" fontId="4" fillId="3" borderId="0" xfId="0" applyNumberFormat="1" applyFont="1" applyFill="1" applyBorder="1" applyAlignment="1">
      <alignment horizontal="center"/>
    </xf>
    <xf numFmtId="0" fontId="2" fillId="3" borderId="0" xfId="1" applyFont="1" applyFill="1" applyBorder="1"/>
    <xf numFmtId="0" fontId="2" fillId="3" borderId="0" xfId="1" applyFont="1" applyFill="1" applyAlignment="1">
      <alignment horizontal="center"/>
    </xf>
    <xf numFmtId="166" fontId="2" fillId="3" borderId="10" xfId="1" applyNumberFormat="1" applyFont="1" applyFill="1" applyBorder="1" applyAlignment="1">
      <alignment horizontal="left"/>
    </xf>
    <xf numFmtId="166" fontId="2" fillId="3" borderId="7" xfId="1" applyNumberFormat="1" applyFont="1" applyFill="1" applyBorder="1" applyAlignment="1">
      <alignment horizontal="center"/>
    </xf>
    <xf numFmtId="166" fontId="2" fillId="3" borderId="14" xfId="1" applyNumberFormat="1" applyFont="1" applyFill="1" applyBorder="1" applyAlignment="1">
      <alignment horizontal="center"/>
    </xf>
    <xf numFmtId="0" fontId="2" fillId="3" borderId="13" xfId="1" applyFont="1" applyFill="1" applyBorder="1" applyAlignment="1">
      <alignment horizontal="center"/>
    </xf>
    <xf numFmtId="3" fontId="2" fillId="3" borderId="11" xfId="1" applyNumberFormat="1" applyFont="1" applyFill="1" applyBorder="1" applyAlignment="1">
      <alignment horizontal="center"/>
    </xf>
    <xf numFmtId="3" fontId="2" fillId="3" borderId="7" xfId="1" applyNumberFormat="1" applyFont="1" applyFill="1" applyBorder="1" applyAlignment="1">
      <alignment horizontal="center"/>
    </xf>
    <xf numFmtId="3" fontId="2" fillId="3" borderId="14" xfId="1" applyNumberFormat="1" applyFont="1" applyFill="1" applyBorder="1" applyAlignment="1">
      <alignment horizontal="center"/>
    </xf>
    <xf numFmtId="0" fontId="2" fillId="3" borderId="12" xfId="1" applyFont="1" applyFill="1" applyBorder="1" applyAlignment="1">
      <alignment horizontal="center"/>
    </xf>
    <xf numFmtId="4" fontId="2" fillId="3" borderId="12" xfId="1" applyNumberFormat="1" applyFont="1" applyFill="1" applyBorder="1" applyAlignment="1">
      <alignment horizontal="left"/>
    </xf>
    <xf numFmtId="4" fontId="2" fillId="3" borderId="7" xfId="1" applyNumberFormat="1" applyFont="1" applyFill="1" applyBorder="1" applyAlignment="1">
      <alignment horizontal="center"/>
    </xf>
    <xf numFmtId="4" fontId="2" fillId="3" borderId="12" xfId="1" applyNumberFormat="1" applyFont="1" applyFill="1" applyBorder="1" applyAlignment="1">
      <alignment horizontal="center"/>
    </xf>
    <xf numFmtId="0" fontId="2" fillId="3" borderId="13" xfId="1" applyFont="1" applyFill="1" applyBorder="1" applyAlignment="1">
      <alignment horizontal="left"/>
    </xf>
    <xf numFmtId="14" fontId="2" fillId="3" borderId="7" xfId="1" applyNumberFormat="1" applyFont="1" applyFill="1" applyBorder="1" applyAlignment="1">
      <alignment horizontal="center"/>
    </xf>
    <xf numFmtId="0" fontId="2" fillId="3" borderId="14" xfId="1" applyFont="1" applyFill="1" applyBorder="1" applyAlignment="1">
      <alignment horizontal="center"/>
    </xf>
    <xf numFmtId="4" fontId="2" fillId="3" borderId="3" xfId="1" applyNumberFormat="1" applyFont="1" applyFill="1" applyBorder="1" applyAlignment="1">
      <alignment horizontal="center"/>
    </xf>
    <xf numFmtId="4" fontId="2" fillId="3" borderId="0" xfId="1" applyNumberFormat="1" applyFont="1" applyFill="1" applyBorder="1" applyAlignment="1">
      <alignment horizontal="left"/>
    </xf>
    <xf numFmtId="4" fontId="2" fillId="3" borderId="0" xfId="1" applyNumberFormat="1" applyFont="1" applyFill="1" applyBorder="1" applyAlignment="1">
      <alignment horizontal="center"/>
    </xf>
    <xf numFmtId="2" fontId="2" fillId="3" borderId="2" xfId="1" applyNumberFormat="1" applyFont="1" applyFill="1" applyBorder="1" applyAlignment="1">
      <alignment horizontal="left"/>
    </xf>
    <xf numFmtId="4" fontId="2" fillId="3" borderId="2" xfId="1" applyNumberFormat="1" applyFont="1" applyFill="1" applyBorder="1" applyAlignment="1">
      <alignment horizontal="left"/>
    </xf>
    <xf numFmtId="167" fontId="2" fillId="3" borderId="4" xfId="1" applyNumberFormat="1" applyFont="1" applyFill="1" applyBorder="1" applyAlignment="1">
      <alignment horizontal="center"/>
    </xf>
    <xf numFmtId="4" fontId="2" fillId="3" borderId="13" xfId="1" applyNumberFormat="1" applyFont="1" applyFill="1" applyBorder="1" applyAlignment="1">
      <alignment horizontal="left"/>
    </xf>
    <xf numFmtId="0" fontId="2" fillId="3" borderId="0" xfId="1" applyFont="1" applyFill="1" applyBorder="1" applyAlignment="1">
      <alignment horizontal="left"/>
    </xf>
    <xf numFmtId="0" fontId="2" fillId="3" borderId="11" xfId="1" applyFont="1" applyFill="1" applyBorder="1" applyAlignment="1">
      <alignment horizontal="center"/>
    </xf>
    <xf numFmtId="0" fontId="2" fillId="3" borderId="0" xfId="1" applyFont="1" applyFill="1" applyAlignment="1"/>
    <xf numFmtId="0" fontId="2" fillId="3" borderId="4" xfId="1" applyFont="1" applyFill="1" applyBorder="1" applyAlignment="1">
      <alignment horizontal="center"/>
    </xf>
    <xf numFmtId="0" fontId="2" fillId="3" borderId="0" xfId="1" applyFont="1" applyFill="1"/>
    <xf numFmtId="0" fontId="6" fillId="3" borderId="2" xfId="1" applyFont="1" applyFill="1" applyBorder="1" applyAlignment="1">
      <alignment horizontal="center"/>
    </xf>
    <xf numFmtId="0" fontId="6" fillId="2" borderId="0" xfId="0" applyFont="1" applyFill="1" applyBorder="1"/>
    <xf numFmtId="0" fontId="6" fillId="2" borderId="0" xfId="0" applyFont="1" applyFill="1" applyBorder="1" applyAlignment="1">
      <alignment horizontal="center"/>
    </xf>
    <xf numFmtId="4" fontId="6" fillId="2" borderId="0" xfId="0" applyNumberFormat="1" applyFont="1" applyFill="1" applyBorder="1" applyAlignment="1">
      <alignment horizontal="right"/>
    </xf>
    <xf numFmtId="3" fontId="6" fillId="2" borderId="0" xfId="0" applyNumberFormat="1" applyFont="1" applyFill="1" applyBorder="1" applyAlignment="1">
      <alignment horizontal="center"/>
    </xf>
    <xf numFmtId="0" fontId="11" fillId="2" borderId="0" xfId="0" applyFont="1" applyFill="1"/>
    <xf numFmtId="0" fontId="8" fillId="3" borderId="0" xfId="0" applyFont="1" applyFill="1" applyBorder="1"/>
    <xf numFmtId="0" fontId="8" fillId="3" borderId="0" xfId="0" applyFont="1" applyFill="1" applyBorder="1" applyAlignment="1">
      <alignment horizontal="center"/>
    </xf>
    <xf numFmtId="9" fontId="8" fillId="3" borderId="0" xfId="0" applyNumberFormat="1" applyFont="1" applyFill="1" applyBorder="1" applyAlignment="1">
      <alignment horizontal="center"/>
    </xf>
    <xf numFmtId="3" fontId="8" fillId="3" borderId="0" xfId="0" applyNumberFormat="1" applyFont="1" applyFill="1" applyBorder="1"/>
    <xf numFmtId="4" fontId="8" fillId="3" borderId="0" xfId="0" applyNumberFormat="1" applyFont="1" applyFill="1" applyBorder="1" applyAlignment="1">
      <alignment horizontal="right"/>
    </xf>
    <xf numFmtId="3" fontId="8" fillId="3" borderId="0" xfId="0" applyNumberFormat="1" applyFont="1" applyFill="1" applyBorder="1" applyAlignment="1">
      <alignment horizontal="center"/>
    </xf>
    <xf numFmtId="1" fontId="8" fillId="3" borderId="0" xfId="0" applyNumberFormat="1" applyFont="1" applyFill="1" applyBorder="1" applyAlignment="1">
      <alignment horizontal="center"/>
    </xf>
    <xf numFmtId="3" fontId="10" fillId="3" borderId="0" xfId="0" applyNumberFormat="1" applyFont="1" applyFill="1" applyBorder="1" applyAlignment="1">
      <alignment horizontal="center"/>
    </xf>
    <xf numFmtId="165" fontId="8" fillId="3" borderId="0" xfId="0" applyNumberFormat="1" applyFont="1" applyFill="1" applyBorder="1"/>
    <xf numFmtId="49" fontId="8" fillId="3" borderId="0" xfId="0" applyNumberFormat="1" applyFont="1" applyFill="1" applyBorder="1"/>
    <xf numFmtId="0" fontId="8" fillId="3" borderId="0" xfId="1" applyFont="1" applyFill="1" applyBorder="1"/>
    <xf numFmtId="165" fontId="9" fillId="3" borderId="0" xfId="0" applyNumberFormat="1" applyFont="1" applyFill="1" applyBorder="1"/>
    <xf numFmtId="49" fontId="9" fillId="3" borderId="0" xfId="0" applyNumberFormat="1" applyFont="1" applyFill="1" applyBorder="1"/>
    <xf numFmtId="37" fontId="2" fillId="2" borderId="0" xfId="1" applyNumberFormat="1" applyFont="1" applyFill="1" applyBorder="1" applyAlignment="1">
      <alignment horizontal="right"/>
    </xf>
    <xf numFmtId="39" fontId="2" fillId="2" borderId="20" xfId="1" applyNumberFormat="1" applyFont="1" applyFill="1" applyBorder="1"/>
    <xf numFmtId="0" fontId="2" fillId="3" borderId="0" xfId="1" applyFont="1" applyFill="1" applyAlignment="1">
      <alignment horizontal="left"/>
    </xf>
    <xf numFmtId="3" fontId="2" fillId="3" borderId="0" xfId="1" applyNumberFormat="1" applyFont="1" applyFill="1"/>
    <xf numFmtId="4" fontId="2" fillId="3" borderId="0" xfId="1" applyNumberFormat="1" applyFont="1" applyFill="1" applyAlignment="1">
      <alignment horizontal="center"/>
    </xf>
    <xf numFmtId="2" fontId="2" fillId="3" borderId="0" xfId="1" applyNumberFormat="1" applyFont="1" applyFill="1"/>
    <xf numFmtId="167" fontId="2" fillId="3" borderId="0" xfId="1" applyNumberFormat="1" applyFont="1" applyFill="1" applyAlignment="1">
      <alignment horizontal="center"/>
    </xf>
    <xf numFmtId="4" fontId="2" fillId="3" borderId="0" xfId="1" applyNumberFormat="1" applyFont="1" applyFill="1"/>
    <xf numFmtId="167" fontId="2" fillId="3" borderId="0" xfId="1" applyNumberFormat="1" applyFont="1" applyFill="1"/>
    <xf numFmtId="3" fontId="2" fillId="3" borderId="0" xfId="1" applyNumberFormat="1" applyFont="1" applyFill="1" applyAlignment="1">
      <alignment horizontal="center"/>
    </xf>
    <xf numFmtId="0" fontId="6" fillId="3" borderId="1" xfId="1" applyFont="1" applyFill="1" applyBorder="1"/>
    <xf numFmtId="166" fontId="2" fillId="3" borderId="2" xfId="1" applyNumberFormat="1" applyFont="1" applyFill="1" applyBorder="1" applyAlignment="1">
      <alignment horizontal="center"/>
    </xf>
    <xf numFmtId="3" fontId="2" fillId="3" borderId="3" xfId="1" applyNumberFormat="1" applyFont="1" applyFill="1" applyBorder="1" applyAlignment="1">
      <alignment horizontal="center"/>
    </xf>
    <xf numFmtId="4" fontId="2" fillId="3" borderId="3" xfId="1" applyNumberFormat="1" applyFont="1" applyFill="1" applyBorder="1" applyAlignment="1">
      <alignment horizontal="left"/>
    </xf>
    <xf numFmtId="4" fontId="2" fillId="3" borderId="3" xfId="1" applyNumberFormat="1" applyFont="1" applyFill="1" applyBorder="1"/>
    <xf numFmtId="0" fontId="2" fillId="3" borderId="3" xfId="1" applyFont="1" applyFill="1" applyBorder="1" applyAlignment="1">
      <alignment horizontal="center"/>
    </xf>
    <xf numFmtId="2" fontId="2" fillId="3" borderId="3" xfId="1" applyNumberFormat="1" applyFont="1" applyFill="1" applyBorder="1" applyAlignment="1">
      <alignment horizontal="center"/>
    </xf>
    <xf numFmtId="167" fontId="2" fillId="3" borderId="3" xfId="1" applyNumberFormat="1" applyFont="1" applyFill="1" applyBorder="1" applyAlignment="1">
      <alignment horizontal="left"/>
    </xf>
    <xf numFmtId="0" fontId="2" fillId="3" borderId="3" xfId="1" applyFont="1" applyFill="1" applyBorder="1" applyAlignment="1"/>
    <xf numFmtId="0" fontId="2" fillId="3" borderId="4" xfId="1" applyFont="1" applyFill="1" applyBorder="1" applyAlignment="1"/>
    <xf numFmtId="0" fontId="2" fillId="3" borderId="2" xfId="1" applyFont="1" applyFill="1" applyBorder="1" applyAlignment="1">
      <alignment horizontal="left"/>
    </xf>
    <xf numFmtId="0" fontId="2" fillId="3" borderId="3" xfId="1" applyFont="1" applyFill="1" applyBorder="1" applyAlignment="1">
      <alignment horizontal="left"/>
    </xf>
    <xf numFmtId="0" fontId="9" fillId="3" borderId="3" xfId="1" applyFont="1" applyFill="1" applyBorder="1"/>
    <xf numFmtId="0" fontId="2" fillId="3" borderId="5" xfId="1" applyFont="1" applyFill="1" applyBorder="1"/>
    <xf numFmtId="166" fontId="2" fillId="3" borderId="6" xfId="1" applyNumberFormat="1" applyFont="1" applyFill="1" applyBorder="1" applyAlignment="1">
      <alignment horizontal="center"/>
    </xf>
    <xf numFmtId="3" fontId="2" fillId="3" borderId="1" xfId="1" applyNumberFormat="1" applyFont="1" applyFill="1" applyBorder="1" applyAlignment="1">
      <alignment horizontal="center"/>
    </xf>
    <xf numFmtId="4" fontId="2" fillId="3" borderId="7" xfId="1" applyNumberFormat="1" applyFont="1" applyFill="1" applyBorder="1" applyAlignment="1">
      <alignment horizontal="left"/>
    </xf>
    <xf numFmtId="0" fontId="2" fillId="3" borderId="8" xfId="1" applyFont="1" applyFill="1" applyBorder="1" applyAlignment="1">
      <alignment horizontal="left"/>
    </xf>
    <xf numFmtId="4" fontId="2" fillId="3" borderId="8" xfId="1" applyNumberFormat="1" applyFont="1" applyFill="1" applyBorder="1" applyAlignment="1">
      <alignment horizontal="center"/>
    </xf>
    <xf numFmtId="4" fontId="2" fillId="3" borderId="1" xfId="1" applyNumberFormat="1" applyFont="1" applyFill="1" applyBorder="1" applyAlignment="1">
      <alignment horizontal="center"/>
    </xf>
    <xf numFmtId="167" fontId="2" fillId="3" borderId="4" xfId="1" applyNumberFormat="1" applyFont="1" applyFill="1" applyBorder="1" applyAlignment="1">
      <alignment horizontal="left"/>
    </xf>
    <xf numFmtId="164" fontId="2" fillId="3" borderId="1" xfId="1" applyNumberFormat="1" applyFont="1" applyFill="1" applyBorder="1" applyAlignment="1">
      <alignment horizontal="center"/>
    </xf>
    <xf numFmtId="164" fontId="2" fillId="3" borderId="8" xfId="1" applyNumberFormat="1" applyFont="1" applyFill="1" applyBorder="1" applyAlignment="1"/>
    <xf numFmtId="164" fontId="2" fillId="3" borderId="1" xfId="1" applyNumberFormat="1" applyFont="1" applyFill="1" applyBorder="1" applyAlignment="1"/>
    <xf numFmtId="0" fontId="8" fillId="3" borderId="7" xfId="1" applyFont="1" applyFill="1" applyBorder="1" applyAlignment="1">
      <alignment horizontal="center"/>
    </xf>
    <xf numFmtId="3" fontId="6" fillId="3" borderId="8" xfId="0" applyNumberFormat="1" applyFont="1" applyFill="1" applyBorder="1" applyAlignment="1">
      <alignment horizontal="left"/>
    </xf>
    <xf numFmtId="165" fontId="6" fillId="3" borderId="1" xfId="0" applyNumberFormat="1" applyFont="1" applyFill="1" applyBorder="1"/>
    <xf numFmtId="0" fontId="8" fillId="3" borderId="14" xfId="1" applyFont="1" applyFill="1" applyBorder="1" applyAlignment="1">
      <alignment horizontal="center"/>
    </xf>
    <xf numFmtId="3" fontId="6" fillId="3" borderId="9" xfId="0" applyNumberFormat="1" applyFont="1" applyFill="1" applyBorder="1"/>
    <xf numFmtId="165" fontId="6" fillId="3" borderId="5" xfId="0" applyNumberFormat="1" applyFont="1" applyFill="1" applyBorder="1"/>
    <xf numFmtId="15" fontId="8" fillId="3" borderId="14" xfId="1" quotePrefix="1" applyNumberFormat="1" applyFont="1" applyFill="1" applyBorder="1" applyAlignment="1">
      <alignment horizontal="center"/>
    </xf>
    <xf numFmtId="0" fontId="8" fillId="3" borderId="12" xfId="1" applyFont="1" applyFill="1" applyBorder="1" applyAlignment="1">
      <alignment horizontal="center"/>
    </xf>
    <xf numFmtId="3" fontId="2" fillId="3" borderId="8" xfId="1" applyNumberFormat="1" applyFont="1" applyFill="1" applyBorder="1" applyAlignment="1">
      <alignment horizontal="right"/>
    </xf>
    <xf numFmtId="3" fontId="2" fillId="3" borderId="9" xfId="1" applyNumberFormat="1" applyFont="1" applyFill="1" applyBorder="1" applyAlignment="1">
      <alignment horizontal="right"/>
    </xf>
    <xf numFmtId="0" fontId="2" fillId="3" borderId="7" xfId="1" applyFont="1" applyFill="1" applyBorder="1" applyAlignment="1">
      <alignment horizontal="center"/>
    </xf>
    <xf numFmtId="15" fontId="2" fillId="3" borderId="14" xfId="1" quotePrefix="1" applyNumberFormat="1" applyFont="1" applyFill="1" applyBorder="1" applyAlignment="1">
      <alignment horizontal="center"/>
    </xf>
    <xf numFmtId="3" fontId="2" fillId="3" borderId="13" xfId="1" applyNumberFormat="1" applyFont="1" applyFill="1" applyBorder="1" applyAlignment="1">
      <alignment horizontal="right"/>
    </xf>
    <xf numFmtId="10" fontId="2" fillId="3" borderId="0" xfId="1" applyNumberFormat="1" applyFont="1" applyFill="1" applyBorder="1"/>
    <xf numFmtId="4" fontId="2" fillId="3" borderId="0" xfId="1" applyNumberFormat="1" applyFont="1" applyFill="1" applyBorder="1"/>
    <xf numFmtId="3" fontId="2" fillId="3" borderId="0" xfId="1" applyNumberFormat="1" applyFont="1" applyFill="1" applyBorder="1"/>
    <xf numFmtId="0" fontId="3" fillId="3" borderId="0" xfId="0" applyFont="1" applyFill="1" applyBorder="1"/>
    <xf numFmtId="0" fontId="3" fillId="3" borderId="0" xfId="0" applyFont="1" applyFill="1" applyBorder="1" applyAlignment="1">
      <alignment horizontal="center"/>
    </xf>
    <xf numFmtId="0" fontId="2" fillId="3" borderId="0" xfId="0" quotePrefix="1" applyFont="1" applyFill="1" applyBorder="1"/>
    <xf numFmtId="166" fontId="2" fillId="3" borderId="0" xfId="0" applyNumberFormat="1" applyFont="1" applyFill="1" applyBorder="1" applyAlignment="1">
      <alignment horizontal="right"/>
    </xf>
  </cellXfs>
  <cellStyles count="2">
    <cellStyle name="Normal" xfId="0" builtinId="0"/>
    <cellStyle name="Normal_Tobaccocigarette"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tabSelected="1" zoomScaleNormal="100" workbookViewId="0">
      <selection activeCell="A102" sqref="A102"/>
    </sheetView>
  </sheetViews>
  <sheetFormatPr defaultColWidth="10.6640625" defaultRowHeight="10.5"/>
  <cols>
    <col min="1" max="1" width="14.6640625" style="7" customWidth="1"/>
    <col min="2" max="2" width="9.83203125" style="101" customWidth="1"/>
    <col min="3" max="3" width="7.83203125" style="2" customWidth="1"/>
    <col min="4" max="4" width="11" style="8" customWidth="1"/>
    <col min="5" max="5" width="7.83203125" style="8" customWidth="1"/>
    <col min="6" max="6" width="10.83203125" style="5" customWidth="1"/>
    <col min="7" max="7" width="7.83203125" style="2" customWidth="1"/>
    <col min="8" max="8" width="9.83203125" style="8" customWidth="1"/>
    <col min="9" max="9" width="7.83203125" style="8" customWidth="1"/>
    <col min="10" max="10" width="11" style="4" customWidth="1"/>
    <col min="11" max="11" width="7.83203125" style="8" customWidth="1"/>
    <col min="12" max="12" width="10" style="8" customWidth="1"/>
    <col min="13" max="13" width="8" style="9" customWidth="1"/>
    <col min="14" max="14" width="10" style="8" customWidth="1"/>
    <col min="15" max="15" width="8.83203125" style="7" customWidth="1"/>
    <col min="16" max="16" width="11" style="7" customWidth="1"/>
    <col min="17" max="17" width="8.83203125" style="7" customWidth="1"/>
    <col min="18" max="18" width="7.33203125" style="5" customWidth="1"/>
    <col min="19" max="19" width="13.33203125" style="5" customWidth="1"/>
    <col min="20" max="20" width="6.6640625" style="5" customWidth="1"/>
    <col min="21" max="21" width="7.33203125" style="7" customWidth="1"/>
    <col min="22" max="22" width="7.1640625" style="7" customWidth="1"/>
    <col min="23" max="16384" width="10.6640625" style="7"/>
  </cols>
  <sheetData>
    <row r="1" spans="1:22">
      <c r="A1" s="177" t="s">
        <v>75</v>
      </c>
      <c r="B1" s="178"/>
      <c r="C1" s="179"/>
      <c r="D1" s="180"/>
      <c r="E1" s="129"/>
      <c r="F1" s="181"/>
      <c r="G1" s="129"/>
      <c r="H1" s="129"/>
      <c r="I1" s="129"/>
      <c r="J1" s="129"/>
      <c r="K1" s="155"/>
      <c r="L1" s="182"/>
      <c r="M1" s="183"/>
      <c r="N1" s="182"/>
      <c r="O1" s="155"/>
      <c r="P1" s="155"/>
      <c r="Q1" s="155"/>
      <c r="R1" s="129"/>
      <c r="S1" s="129"/>
      <c r="T1" s="155"/>
      <c r="U1" s="155"/>
      <c r="V1" s="155"/>
    </row>
    <row r="2" spans="1:22" ht="10.5" customHeight="1">
      <c r="A2" s="182"/>
      <c r="B2" s="183"/>
      <c r="C2" s="182"/>
      <c r="D2" s="155"/>
      <c r="E2" s="179"/>
      <c r="F2" s="129"/>
      <c r="G2" s="184" t="s">
        <v>57</v>
      </c>
      <c r="H2" s="182" t="s">
        <v>90</v>
      </c>
      <c r="I2" s="182"/>
      <c r="J2" s="180"/>
      <c r="K2" s="182"/>
      <c r="L2" s="182"/>
      <c r="M2" s="183"/>
      <c r="N2" s="182"/>
      <c r="O2" s="155"/>
      <c r="P2" s="155"/>
      <c r="Q2" s="155"/>
      <c r="R2" s="129"/>
      <c r="S2" s="129"/>
      <c r="T2" s="129"/>
      <c r="U2" s="129"/>
      <c r="V2" s="155"/>
    </row>
    <row r="3" spans="1:22">
      <c r="A3" s="185"/>
      <c r="B3" s="186"/>
      <c r="C3" s="187"/>
      <c r="D3" s="188" t="s">
        <v>78</v>
      </c>
      <c r="E3" s="189"/>
      <c r="F3" s="190"/>
      <c r="G3" s="187"/>
      <c r="H3" s="144"/>
      <c r="I3" s="189"/>
      <c r="J3" s="191"/>
      <c r="K3" s="144"/>
      <c r="L3" s="189"/>
      <c r="M3" s="192"/>
      <c r="N3" s="189"/>
      <c r="O3" s="190"/>
      <c r="P3" s="193"/>
      <c r="Q3" s="194"/>
      <c r="R3" s="195" t="s">
        <v>85</v>
      </c>
      <c r="S3" s="196"/>
      <c r="T3" s="196"/>
      <c r="U3" s="190"/>
      <c r="V3" s="197"/>
    </row>
    <row r="4" spans="1:22">
      <c r="A4" s="198"/>
      <c r="B4" s="199"/>
      <c r="C4" s="200"/>
      <c r="D4" s="201" t="s">
        <v>70</v>
      </c>
      <c r="E4" s="139"/>
      <c r="F4" s="202"/>
      <c r="G4" s="200"/>
      <c r="H4" s="203"/>
      <c r="I4" s="204"/>
      <c r="J4" s="147" t="s">
        <v>51</v>
      </c>
      <c r="K4" s="144"/>
      <c r="L4" s="144"/>
      <c r="M4" s="205"/>
      <c r="N4" s="203"/>
      <c r="O4" s="206"/>
      <c r="P4" s="207"/>
      <c r="Q4" s="208"/>
      <c r="R4" s="209" t="s">
        <v>64</v>
      </c>
      <c r="S4" s="210" t="s">
        <v>83</v>
      </c>
      <c r="T4" s="211"/>
      <c r="U4" s="151" t="s">
        <v>58</v>
      </c>
      <c r="V4" s="128"/>
    </row>
    <row r="5" spans="1:22">
      <c r="A5" s="198"/>
      <c r="B5" s="130" t="s">
        <v>69</v>
      </c>
      <c r="C5" s="134"/>
      <c r="D5" s="138" t="s">
        <v>91</v>
      </c>
      <c r="E5" s="140"/>
      <c r="F5" s="141" t="s">
        <v>79</v>
      </c>
      <c r="G5" s="134"/>
      <c r="H5" s="145" t="s">
        <v>71</v>
      </c>
      <c r="I5" s="146"/>
      <c r="J5" s="147" t="s">
        <v>61</v>
      </c>
      <c r="K5" s="144"/>
      <c r="L5" s="148" t="s">
        <v>50</v>
      </c>
      <c r="M5" s="149"/>
      <c r="N5" s="150" t="s">
        <v>72</v>
      </c>
      <c r="O5" s="152"/>
      <c r="P5" s="141" t="s">
        <v>73</v>
      </c>
      <c r="Q5" s="152"/>
      <c r="R5" s="212" t="s">
        <v>65</v>
      </c>
      <c r="S5" s="213" t="s">
        <v>84</v>
      </c>
      <c r="T5" s="214"/>
      <c r="U5" s="153" t="s">
        <v>55</v>
      </c>
      <c r="V5" s="155"/>
    </row>
    <row r="6" spans="1:22">
      <c r="B6" s="131"/>
      <c r="C6" s="135" t="s">
        <v>48</v>
      </c>
      <c r="D6" s="139"/>
      <c r="E6" s="135" t="s">
        <v>48</v>
      </c>
      <c r="F6" s="142"/>
      <c r="G6" s="135" t="s">
        <v>48</v>
      </c>
      <c r="H6" s="142"/>
      <c r="I6" s="135" t="s">
        <v>48</v>
      </c>
      <c r="J6" s="142"/>
      <c r="K6" s="135" t="s">
        <v>48</v>
      </c>
      <c r="L6" s="142"/>
      <c r="M6" s="135" t="s">
        <v>48</v>
      </c>
      <c r="N6" s="142"/>
      <c r="O6" s="135" t="s">
        <v>48</v>
      </c>
      <c r="P6" s="142"/>
      <c r="Q6" s="135" t="s">
        <v>48</v>
      </c>
      <c r="R6" s="212" t="s">
        <v>56</v>
      </c>
      <c r="S6" s="142"/>
      <c r="T6" s="135" t="s">
        <v>48</v>
      </c>
      <c r="U6" s="151" t="s">
        <v>59</v>
      </c>
      <c r="V6" s="155"/>
    </row>
    <row r="7" spans="1:22">
      <c r="B7" s="132" t="s">
        <v>49</v>
      </c>
      <c r="C7" s="136" t="s">
        <v>66</v>
      </c>
      <c r="D7" s="132" t="s">
        <v>49</v>
      </c>
      <c r="E7" s="136" t="s">
        <v>66</v>
      </c>
      <c r="F7" s="143" t="s">
        <v>49</v>
      </c>
      <c r="G7" s="136" t="s">
        <v>66</v>
      </c>
      <c r="H7" s="143" t="s">
        <v>49</v>
      </c>
      <c r="I7" s="136" t="s">
        <v>66</v>
      </c>
      <c r="J7" s="143" t="s">
        <v>49</v>
      </c>
      <c r="K7" s="136" t="s">
        <v>66</v>
      </c>
      <c r="L7" s="143" t="s">
        <v>49</v>
      </c>
      <c r="M7" s="136" t="s">
        <v>66</v>
      </c>
      <c r="N7" s="143" t="s">
        <v>49</v>
      </c>
      <c r="O7" s="136" t="s">
        <v>66</v>
      </c>
      <c r="P7" s="143" t="s">
        <v>49</v>
      </c>
      <c r="Q7" s="136" t="s">
        <v>66</v>
      </c>
      <c r="R7" s="215" t="s">
        <v>80</v>
      </c>
      <c r="S7" s="143" t="s">
        <v>49</v>
      </c>
      <c r="T7" s="136" t="s">
        <v>66</v>
      </c>
      <c r="U7" s="151" t="s">
        <v>53</v>
      </c>
      <c r="V7" s="155"/>
    </row>
    <row r="8" spans="1:22">
      <c r="A8" s="56" t="s">
        <v>68</v>
      </c>
      <c r="B8" s="133" t="s">
        <v>62</v>
      </c>
      <c r="C8" s="137" t="s">
        <v>67</v>
      </c>
      <c r="D8" s="133" t="s">
        <v>62</v>
      </c>
      <c r="E8" s="137" t="s">
        <v>67</v>
      </c>
      <c r="F8" s="133" t="s">
        <v>62</v>
      </c>
      <c r="G8" s="137" t="s">
        <v>67</v>
      </c>
      <c r="H8" s="133" t="s">
        <v>62</v>
      </c>
      <c r="I8" s="137" t="s">
        <v>67</v>
      </c>
      <c r="J8" s="133" t="s">
        <v>62</v>
      </c>
      <c r="K8" s="137" t="s">
        <v>67</v>
      </c>
      <c r="L8" s="133" t="s">
        <v>62</v>
      </c>
      <c r="M8" s="137" t="s">
        <v>67</v>
      </c>
      <c r="N8" s="133" t="s">
        <v>62</v>
      </c>
      <c r="O8" s="137" t="s">
        <v>67</v>
      </c>
      <c r="P8" s="133" t="s">
        <v>62</v>
      </c>
      <c r="Q8" s="137" t="s">
        <v>67</v>
      </c>
      <c r="R8" s="216" t="s">
        <v>63</v>
      </c>
      <c r="S8" s="133" t="s">
        <v>62</v>
      </c>
      <c r="T8" s="137" t="s">
        <v>67</v>
      </c>
      <c r="U8" s="154" t="s">
        <v>54</v>
      </c>
      <c r="V8" s="156" t="s">
        <v>52</v>
      </c>
    </row>
    <row r="9" spans="1:22" ht="12.75" customHeight="1">
      <c r="A9" s="7" t="s">
        <v>0</v>
      </c>
      <c r="B9" s="113">
        <v>332689</v>
      </c>
      <c r="C9" s="61">
        <f>B9/R9</f>
        <v>68.646468489775216</v>
      </c>
      <c r="D9" s="60">
        <v>2393192</v>
      </c>
      <c r="E9" s="61">
        <f>D9/R9</f>
        <v>493.80706671390436</v>
      </c>
      <c r="F9" s="63">
        <v>2419482</v>
      </c>
      <c r="G9" s="64">
        <f>F9/R9</f>
        <v>499.23169949886625</v>
      </c>
      <c r="H9" s="113">
        <v>386378</v>
      </c>
      <c r="I9" s="64">
        <f>H9/R9</f>
        <v>79.724563187067702</v>
      </c>
      <c r="J9" s="63">
        <v>3206583</v>
      </c>
      <c r="K9" s="64">
        <f>J9/R9</f>
        <v>661.64074817426751</v>
      </c>
      <c r="L9" s="63">
        <v>406408</v>
      </c>
      <c r="M9" s="66">
        <f>L9/R9</f>
        <v>83.857518481201865</v>
      </c>
      <c r="N9" s="113">
        <v>152114</v>
      </c>
      <c r="O9" s="67">
        <f>N9/R9</f>
        <v>31.386937674085008</v>
      </c>
      <c r="P9" s="65">
        <f>N9+L9+J9+H9+F9+D9+B9</f>
        <v>9296846</v>
      </c>
      <c r="Q9" s="68">
        <f>P9/R9</f>
        <v>1918.2950022191678</v>
      </c>
      <c r="R9" s="217">
        <v>4846.4110000000001</v>
      </c>
      <c r="S9" s="217">
        <v>174876574</v>
      </c>
      <c r="T9" s="217">
        <v>36176</v>
      </c>
      <c r="U9" s="69">
        <f>P9/S9</f>
        <v>5.3162329220836635E-2</v>
      </c>
      <c r="V9" s="7">
        <f>RANK(U9,$U$9:$U$82)</f>
        <v>40</v>
      </c>
    </row>
    <row r="10" spans="1:22">
      <c r="A10" s="7" t="s">
        <v>1</v>
      </c>
      <c r="B10" s="60">
        <v>128076</v>
      </c>
      <c r="C10" s="61">
        <f>B10/R10</f>
        <v>173.76934411149369</v>
      </c>
      <c r="D10" s="70">
        <v>0</v>
      </c>
      <c r="E10" s="73">
        <v>0</v>
      </c>
      <c r="F10" s="63">
        <v>257696</v>
      </c>
      <c r="G10" s="61">
        <f>F10/R10</f>
        <v>349.63353711979983</v>
      </c>
      <c r="H10" s="60">
        <v>141948</v>
      </c>
      <c r="I10" s="61">
        <f>H10/R10</f>
        <v>192.59042176472025</v>
      </c>
      <c r="J10" s="72">
        <v>0</v>
      </c>
      <c r="K10" s="73">
        <v>0</v>
      </c>
      <c r="L10" s="63">
        <v>408938</v>
      </c>
      <c r="M10" s="61">
        <f>L10/R10</f>
        <v>554.83375528800093</v>
      </c>
      <c r="N10" s="60">
        <v>2456212</v>
      </c>
      <c r="O10" s="61">
        <f>N10/R10</f>
        <v>3332.5084187418424</v>
      </c>
      <c r="P10" s="71">
        <f>N10+L10+J10+H10+F10+D10+B10</f>
        <v>3392870</v>
      </c>
      <c r="Q10" s="68">
        <f>P10/R10</f>
        <v>4603.3354770258566</v>
      </c>
      <c r="R10" s="218">
        <v>737.04600000000005</v>
      </c>
      <c r="S10" s="218">
        <v>37791031</v>
      </c>
      <c r="T10" s="218">
        <v>51259</v>
      </c>
      <c r="U10" s="76">
        <f>P10/S10</f>
        <v>8.9779768114820677E-2</v>
      </c>
      <c r="V10" s="7">
        <f>RANK(U10,$U$9:$U$82)</f>
        <v>5</v>
      </c>
    </row>
    <row r="11" spans="1:22">
      <c r="A11" s="7" t="s">
        <v>2</v>
      </c>
      <c r="B11" s="60">
        <v>823508</v>
      </c>
      <c r="C11" s="61">
        <f>B11/R11</f>
        <v>122.3858757222517</v>
      </c>
      <c r="D11" s="60">
        <v>6317644</v>
      </c>
      <c r="E11" s="61">
        <f>D11/R11</f>
        <v>938.89846053885219</v>
      </c>
      <c r="F11" s="63">
        <v>1764349</v>
      </c>
      <c r="G11" s="61">
        <f>F11/R11</f>
        <v>262.20922862276876</v>
      </c>
      <c r="H11" s="60">
        <v>437127</v>
      </c>
      <c r="I11" s="61">
        <f>H11/R11</f>
        <v>64.963753475182656</v>
      </c>
      <c r="J11" s="63">
        <v>3462413</v>
      </c>
      <c r="K11" s="61">
        <f>J11/R11</f>
        <v>514.56749311131</v>
      </c>
      <c r="L11" s="63">
        <v>575180</v>
      </c>
      <c r="M11" s="61">
        <f>L11/R11</f>
        <v>85.480539348645948</v>
      </c>
      <c r="N11" s="60">
        <v>44050</v>
      </c>
      <c r="O11" s="61">
        <f>N11/R11</f>
        <v>6.5465032829859426</v>
      </c>
      <c r="P11" s="71">
        <f>N11+L11+J11+H11+F11+D11+B11</f>
        <v>13424271</v>
      </c>
      <c r="Q11" s="68">
        <f>P11/R11</f>
        <v>1995.0518541019972</v>
      </c>
      <c r="R11" s="218">
        <v>6728.7830000000004</v>
      </c>
      <c r="S11" s="218">
        <v>243656863</v>
      </c>
      <c r="T11" s="218">
        <v>36723</v>
      </c>
      <c r="U11" s="76">
        <f>P11/S11</f>
        <v>5.5094984129381984E-2</v>
      </c>
      <c r="V11" s="7">
        <f>RANK(U11,$U$9:$U$82)</f>
        <v>38</v>
      </c>
    </row>
    <row r="12" spans="1:22">
      <c r="A12" s="7" t="s">
        <v>3</v>
      </c>
      <c r="B12" s="60">
        <v>1057918</v>
      </c>
      <c r="C12" s="61">
        <f>B12/R12</f>
        <v>356.58134004755908</v>
      </c>
      <c r="D12" s="60">
        <v>3130274</v>
      </c>
      <c r="E12" s="61">
        <f>D12/R12</f>
        <v>1055.0886719349071</v>
      </c>
      <c r="F12" s="63">
        <v>1193883</v>
      </c>
      <c r="G12" s="61">
        <f>F12/R12</f>
        <v>402.40963855421688</v>
      </c>
      <c r="H12" s="60">
        <v>368622</v>
      </c>
      <c r="I12" s="61">
        <f>H12/R12</f>
        <v>124.24755673975802</v>
      </c>
      <c r="J12" s="63">
        <v>2602160</v>
      </c>
      <c r="K12" s="61">
        <f>J12/R12</f>
        <v>877.08281721093351</v>
      </c>
      <c r="L12" s="63">
        <v>398493</v>
      </c>
      <c r="M12" s="61">
        <f>L12/R12</f>
        <v>134.31586185278252</v>
      </c>
      <c r="N12" s="60">
        <v>165972</v>
      </c>
      <c r="O12" s="61">
        <f>N12/R12</f>
        <v>55.942443715272333</v>
      </c>
      <c r="P12" s="71">
        <f>N12+L12+J12+H12+F12+D12+B12</f>
        <v>8917322</v>
      </c>
      <c r="Q12" s="68">
        <f>P12/R12</f>
        <v>3005.6683300554296</v>
      </c>
      <c r="R12" s="218">
        <v>2966.835</v>
      </c>
      <c r="S12" s="218">
        <v>108080656</v>
      </c>
      <c r="T12" s="218">
        <v>36529</v>
      </c>
      <c r="U12" s="76">
        <f>P12/S12</f>
        <v>8.2506179459162429E-2</v>
      </c>
      <c r="V12" s="7">
        <f>RANK(U12,$U$9:$U$82)</f>
        <v>7</v>
      </c>
    </row>
    <row r="13" spans="1:22">
      <c r="A13" s="7" t="s">
        <v>4</v>
      </c>
      <c r="B13" s="60">
        <v>2176236</v>
      </c>
      <c r="C13" s="61">
        <f>B13/R13</f>
        <v>56.099702902311186</v>
      </c>
      <c r="D13" s="60">
        <v>37224077</v>
      </c>
      <c r="E13" s="61">
        <f>D13/R13</f>
        <v>959.57408135549417</v>
      </c>
      <c r="F13" s="63">
        <v>12777976</v>
      </c>
      <c r="G13" s="61">
        <f>F13/R13</f>
        <v>329.39472432808884</v>
      </c>
      <c r="H13" s="60">
        <v>8984354</v>
      </c>
      <c r="I13" s="61">
        <f>H13/R13</f>
        <v>231.60153134549338</v>
      </c>
      <c r="J13" s="63">
        <v>67995659</v>
      </c>
      <c r="K13" s="61">
        <f>J13/R13</f>
        <v>1752.8136969275674</v>
      </c>
      <c r="L13" s="63">
        <v>8858498</v>
      </c>
      <c r="M13" s="74">
        <f>L13/R13</f>
        <v>228.35717539858629</v>
      </c>
      <c r="N13" s="60">
        <v>114890</v>
      </c>
      <c r="O13" s="75">
        <f>N13/R13</f>
        <v>2.9616709154919469</v>
      </c>
      <c r="P13" s="71">
        <f>N13+L13+J13+H13+F13+D13+B13</f>
        <v>138131690</v>
      </c>
      <c r="Q13" s="68">
        <f>P13/R13</f>
        <v>3560.8025831730333</v>
      </c>
      <c r="R13" s="218">
        <v>38792.290999999997</v>
      </c>
      <c r="S13" s="218">
        <v>1849505496</v>
      </c>
      <c r="T13" s="218">
        <v>48125</v>
      </c>
      <c r="U13" s="76">
        <f>P13/S13</f>
        <v>7.4685741836800684E-2</v>
      </c>
      <c r="V13" s="7">
        <f>RANK(U13,$U$9:$U$82)</f>
        <v>12</v>
      </c>
    </row>
    <row r="14" spans="1:22">
      <c r="B14" s="60"/>
      <c r="C14" s="61"/>
      <c r="D14" s="62"/>
      <c r="E14" s="61"/>
      <c r="F14" s="63"/>
      <c r="G14" s="61"/>
      <c r="H14" s="60"/>
      <c r="I14" s="61"/>
      <c r="J14" s="63"/>
      <c r="K14" s="61"/>
      <c r="L14" s="63"/>
      <c r="M14" s="74"/>
      <c r="N14" s="60"/>
      <c r="O14" s="75"/>
      <c r="P14" s="71"/>
      <c r="Q14" s="68"/>
      <c r="R14" s="218"/>
      <c r="S14" s="218"/>
      <c r="T14" s="218"/>
      <c r="U14" s="76"/>
      <c r="V14" s="104"/>
    </row>
    <row r="15" spans="1:22" ht="4.5" customHeight="1">
      <c r="A15" s="37"/>
      <c r="B15" s="60"/>
      <c r="C15" s="61"/>
      <c r="D15" s="62"/>
      <c r="E15" s="61"/>
      <c r="F15" s="63"/>
      <c r="G15" s="61"/>
      <c r="H15" s="60"/>
      <c r="I15" s="61"/>
      <c r="J15" s="63"/>
      <c r="K15" s="61"/>
      <c r="L15" s="63"/>
      <c r="M15" s="74"/>
      <c r="N15" s="60"/>
      <c r="O15" s="75"/>
      <c r="P15" s="71"/>
      <c r="Q15" s="75"/>
      <c r="R15" s="218"/>
      <c r="S15" s="218"/>
      <c r="T15" s="218"/>
      <c r="U15" s="76"/>
      <c r="V15" s="104"/>
    </row>
    <row r="16" spans="1:22">
      <c r="A16" s="37" t="s">
        <v>5</v>
      </c>
      <c r="B16" s="77">
        <v>0</v>
      </c>
      <c r="C16" s="73">
        <v>0</v>
      </c>
      <c r="D16" s="60">
        <v>2615601</v>
      </c>
      <c r="E16" s="61">
        <f>D16/R16</f>
        <v>488.38726952110585</v>
      </c>
      <c r="F16" s="63">
        <v>1858693</v>
      </c>
      <c r="G16" s="61">
        <f>F16/R16</f>
        <v>347.0567564196499</v>
      </c>
      <c r="H16" s="60">
        <v>659616</v>
      </c>
      <c r="I16" s="61">
        <f>H16/R16</f>
        <v>123.16406713884639</v>
      </c>
      <c r="J16" s="63">
        <v>5658457</v>
      </c>
      <c r="K16" s="61">
        <f>J16/R16</f>
        <v>1056.5519603076264</v>
      </c>
      <c r="L16" s="63">
        <v>717506</v>
      </c>
      <c r="M16" s="74">
        <f>L16/R16</f>
        <v>133.97333775488332</v>
      </c>
      <c r="N16" s="60">
        <v>245521</v>
      </c>
      <c r="O16" s="75">
        <f>N16/R16</f>
        <v>45.843892397996264</v>
      </c>
      <c r="P16" s="71">
        <f>N16+L16+J16+H16+F16+D16+B16</f>
        <v>11755394</v>
      </c>
      <c r="Q16" s="75">
        <f>P16/R16</f>
        <v>2194.9772835401081</v>
      </c>
      <c r="R16" s="218">
        <v>5355.5879999999997</v>
      </c>
      <c r="S16" s="218">
        <v>246447709</v>
      </c>
      <c r="T16" s="218">
        <v>46746</v>
      </c>
      <c r="U16" s="76">
        <f>P16/S16</f>
        <v>4.7699343798728519E-2</v>
      </c>
      <c r="V16" s="7">
        <f>RANK(U16,$U$9:$U$82)</f>
        <v>43</v>
      </c>
    </row>
    <row r="17" spans="1:22">
      <c r="A17" s="37" t="s">
        <v>6</v>
      </c>
      <c r="B17" s="77">
        <v>0</v>
      </c>
      <c r="C17" s="73">
        <v>0</v>
      </c>
      <c r="D17" s="60">
        <v>3981362</v>
      </c>
      <c r="E17" s="61">
        <f>D17/R17</f>
        <v>1107.5453673984537</v>
      </c>
      <c r="F17" s="63">
        <v>2801042</v>
      </c>
      <c r="G17" s="61">
        <f>F17/R17</f>
        <v>779.2009596184671</v>
      </c>
      <c r="H17" s="60">
        <v>433024</v>
      </c>
      <c r="I17" s="61">
        <f>H17/R17</f>
        <v>120.45971332733571</v>
      </c>
      <c r="J17" s="63">
        <v>7772602</v>
      </c>
      <c r="K17" s="61">
        <f>J17/R17</f>
        <v>2162.2021151887106</v>
      </c>
      <c r="L17" s="63">
        <v>627358</v>
      </c>
      <c r="M17" s="74">
        <f>L17/R17</f>
        <v>174.52003776606071</v>
      </c>
      <c r="N17" s="60">
        <v>322354</v>
      </c>
      <c r="O17" s="75">
        <f>N17/R17</f>
        <v>89.673252359961523</v>
      </c>
      <c r="P17" s="71">
        <f>N17+L17+J17+H17+F17+D17+B17</f>
        <v>15937742</v>
      </c>
      <c r="Q17" s="75">
        <f>P17/R17</f>
        <v>4433.6014456589892</v>
      </c>
      <c r="R17" s="218">
        <v>3594.7620000000002</v>
      </c>
      <c r="S17" s="218">
        <v>223560773</v>
      </c>
      <c r="T17" s="218">
        <v>62112</v>
      </c>
      <c r="U17" s="76">
        <f>P17/S17</f>
        <v>7.1290422671780623E-2</v>
      </c>
      <c r="V17" s="7">
        <f>RANK(U17,$U$9:$U$82)</f>
        <v>15</v>
      </c>
    </row>
    <row r="18" spans="1:22">
      <c r="A18" s="37" t="s">
        <v>7</v>
      </c>
      <c r="B18" s="77">
        <v>0</v>
      </c>
      <c r="C18" s="73">
        <v>0</v>
      </c>
      <c r="D18" s="70">
        <v>0</v>
      </c>
      <c r="E18" s="73">
        <v>0</v>
      </c>
      <c r="F18" s="63">
        <v>480352</v>
      </c>
      <c r="G18" s="61">
        <f>F18/R18</f>
        <v>513.21412697870016</v>
      </c>
      <c r="H18" s="60">
        <v>1301737</v>
      </c>
      <c r="I18" s="61">
        <f>H18/R18</f>
        <v>1390.7922065711648</v>
      </c>
      <c r="J18" s="63">
        <v>1040341</v>
      </c>
      <c r="K18" s="61">
        <f>J18/R18</f>
        <v>1111.5134278094979</v>
      </c>
      <c r="L18" s="63">
        <v>278872</v>
      </c>
      <c r="M18" s="74">
        <f>L18/R18</f>
        <v>297.95035727717186</v>
      </c>
      <c r="N18" s="60">
        <v>74867</v>
      </c>
      <c r="O18" s="75">
        <f>N18/R18</f>
        <v>79.988845772505044</v>
      </c>
      <c r="P18" s="71">
        <f>N18+L18+J18+H18+F18+D18+B18</f>
        <v>3176169</v>
      </c>
      <c r="Q18" s="75">
        <f>P18/R18</f>
        <v>3393.4589644090397</v>
      </c>
      <c r="R18" s="218">
        <v>935.96799999999996</v>
      </c>
      <c r="S18" s="218">
        <v>41468429</v>
      </c>
      <c r="T18" s="218">
        <v>44819</v>
      </c>
      <c r="U18" s="76">
        <f>P18/S18</f>
        <v>7.6592460254522779E-2</v>
      </c>
      <c r="V18" s="7">
        <f>RANK(U18,$U$9:$U$82)</f>
        <v>9</v>
      </c>
    </row>
    <row r="19" spans="1:22">
      <c r="A19" s="37" t="s">
        <v>8</v>
      </c>
      <c r="B19" s="60">
        <v>250</v>
      </c>
      <c r="C19" s="61">
        <f>B19/R19</f>
        <v>1.2559299359892702E-2</v>
      </c>
      <c r="D19" s="60">
        <v>21480910</v>
      </c>
      <c r="E19" s="61">
        <f>D19/R19</f>
        <v>1079.140716851651</v>
      </c>
      <c r="F19" s="63">
        <v>8517268</v>
      </c>
      <c r="G19" s="61">
        <f>F19/R19</f>
        <v>427.88367416173838</v>
      </c>
      <c r="H19" s="60">
        <v>2133240</v>
      </c>
      <c r="I19" s="61">
        <f>H19/R19</f>
        <v>107.16799906599003</v>
      </c>
      <c r="J19" s="72">
        <v>0</v>
      </c>
      <c r="K19" s="73">
        <v>0</v>
      </c>
      <c r="L19" s="63">
        <v>2043750</v>
      </c>
      <c r="M19" s="74">
        <f>L19/R19</f>
        <v>102.67227226712284</v>
      </c>
      <c r="N19" s="60">
        <v>2160180</v>
      </c>
      <c r="O19" s="75">
        <f>N19/R19</f>
        <v>108.52138916501207</v>
      </c>
      <c r="P19" s="71">
        <f>N19+L19+J19+H19+F19+D19+B19</f>
        <v>36335598</v>
      </c>
      <c r="Q19" s="75">
        <f>P19/R19</f>
        <v>1825.3986108108741</v>
      </c>
      <c r="R19" s="218">
        <v>19905.569</v>
      </c>
      <c r="S19" s="218">
        <v>809664740</v>
      </c>
      <c r="T19" s="218">
        <v>41309</v>
      </c>
      <c r="U19" s="76">
        <f>P19/S19</f>
        <v>4.4877337748461171E-2</v>
      </c>
      <c r="V19" s="7">
        <f>RANK(U19,$U$9:$U$82)</f>
        <v>48</v>
      </c>
    </row>
    <row r="20" spans="1:22">
      <c r="A20" s="37" t="s">
        <v>9</v>
      </c>
      <c r="B20" s="60">
        <v>788350</v>
      </c>
      <c r="C20" s="61">
        <f>B20/R20</f>
        <v>78.076626115217664</v>
      </c>
      <c r="D20" s="60">
        <v>5125502</v>
      </c>
      <c r="E20" s="61">
        <f>D20/R20</f>
        <v>507.61958940419913</v>
      </c>
      <c r="F20" s="63">
        <v>2184630</v>
      </c>
      <c r="G20" s="61">
        <f>F20/R20</f>
        <v>216.36143807964481</v>
      </c>
      <c r="H20" s="60">
        <v>609944</v>
      </c>
      <c r="I20" s="61">
        <f>H20/R20</f>
        <v>60.407648429276755</v>
      </c>
      <c r="J20" s="63">
        <v>8965572</v>
      </c>
      <c r="K20" s="61">
        <f>J20/R20</f>
        <v>887.93253371353376</v>
      </c>
      <c r="L20" s="63">
        <v>943806</v>
      </c>
      <c r="M20" s="74">
        <f>L20/R20</f>
        <v>93.472681153420595</v>
      </c>
      <c r="N20" s="60">
        <v>289</v>
      </c>
      <c r="O20" s="75">
        <f>N20/R20</f>
        <v>2.8621988897441372E-2</v>
      </c>
      <c r="P20" s="71">
        <f>N20+L20+J20+H20+F20+D20+B20</f>
        <v>18618093</v>
      </c>
      <c r="Q20" s="75">
        <f>P20/R20</f>
        <v>1843.8991388841901</v>
      </c>
      <c r="R20" s="218">
        <v>10097.132</v>
      </c>
      <c r="S20" s="218">
        <v>375758231</v>
      </c>
      <c r="T20" s="218">
        <v>37596</v>
      </c>
      <c r="U20" s="76">
        <f>P20/S20</f>
        <v>4.954806432437138E-2</v>
      </c>
      <c r="V20" s="7">
        <f>RANK(U20,$U$9:$U$82)</f>
        <v>42</v>
      </c>
    </row>
    <row r="21" spans="1:22">
      <c r="A21" s="37"/>
      <c r="B21" s="60"/>
      <c r="C21" s="61"/>
      <c r="D21" s="62"/>
      <c r="E21" s="61"/>
      <c r="F21" s="63"/>
      <c r="G21" s="61"/>
      <c r="H21" s="60"/>
      <c r="I21" s="61"/>
      <c r="J21" s="63"/>
      <c r="K21" s="61"/>
      <c r="L21" s="63"/>
      <c r="M21" s="74"/>
      <c r="N21" s="60"/>
      <c r="O21" s="75"/>
      <c r="P21" s="71"/>
      <c r="Q21" s="68"/>
      <c r="R21" s="218"/>
      <c r="S21" s="218"/>
      <c r="T21" s="218"/>
      <c r="U21" s="76"/>
      <c r="V21" s="112"/>
    </row>
    <row r="22" spans="1:22" ht="4.5" customHeight="1">
      <c r="A22" s="37"/>
      <c r="B22" s="60"/>
      <c r="C22" s="61"/>
      <c r="D22" s="62"/>
      <c r="E22" s="61"/>
      <c r="F22" s="63"/>
      <c r="G22" s="61"/>
      <c r="H22" s="60"/>
      <c r="I22" s="61"/>
      <c r="J22" s="63"/>
      <c r="K22" s="61"/>
      <c r="L22" s="63"/>
      <c r="M22" s="74"/>
      <c r="N22" s="60"/>
      <c r="O22" s="75"/>
      <c r="P22" s="71"/>
      <c r="Q22" s="68"/>
      <c r="R22" s="218"/>
      <c r="S22" s="218"/>
      <c r="T22" s="218"/>
      <c r="U22" s="76"/>
      <c r="V22" s="104"/>
    </row>
    <row r="23" spans="1:22" ht="12.75" customHeight="1">
      <c r="A23" s="37" t="s">
        <v>10</v>
      </c>
      <c r="B23" s="77">
        <v>0</v>
      </c>
      <c r="C23" s="73">
        <v>0</v>
      </c>
      <c r="D23" s="60">
        <v>2825041</v>
      </c>
      <c r="E23" s="61">
        <f>D23/R23</f>
        <v>1989.1054928791057</v>
      </c>
      <c r="F23" s="63">
        <v>1022621</v>
      </c>
      <c r="G23" s="61">
        <f>F23/R23</f>
        <v>720.0253193612142</v>
      </c>
      <c r="H23" s="60">
        <v>243007</v>
      </c>
      <c r="I23" s="61">
        <f>H23/R23</f>
        <v>171.10072331979353</v>
      </c>
      <c r="J23" s="63">
        <v>1745461</v>
      </c>
      <c r="K23" s="61">
        <f>J23/R23</f>
        <v>1228.9754600751835</v>
      </c>
      <c r="L23" s="63">
        <v>126045</v>
      </c>
      <c r="M23" s="74">
        <f>L23/R23</f>
        <v>88.748022364966332</v>
      </c>
      <c r="N23" s="60">
        <v>90620</v>
      </c>
      <c r="O23" s="75">
        <f>N23/R23</f>
        <v>63.80535353812725</v>
      </c>
      <c r="P23" s="71">
        <f>N23+L23+J23+H23+F23+D23+B23</f>
        <v>6052795</v>
      </c>
      <c r="Q23" s="68">
        <f>P23/R23</f>
        <v>4261.7603715383902</v>
      </c>
      <c r="R23" s="218">
        <v>1420.2570000000001</v>
      </c>
      <c r="S23" s="218">
        <v>62437294</v>
      </c>
      <c r="T23" s="218">
        <v>44314</v>
      </c>
      <c r="U23" s="76">
        <f>P23/S23</f>
        <v>9.6941981502273303E-2</v>
      </c>
      <c r="V23" s="7">
        <f>RANK(U23,$U$9:$U$82)</f>
        <v>3</v>
      </c>
    </row>
    <row r="24" spans="1:22" ht="10.5" customHeight="1">
      <c r="A24" s="37" t="s">
        <v>11</v>
      </c>
      <c r="B24" s="77">
        <v>0</v>
      </c>
      <c r="C24" s="73">
        <v>0</v>
      </c>
      <c r="D24" s="60">
        <v>1373666</v>
      </c>
      <c r="E24" s="61">
        <f>D24/R24</f>
        <v>840.26239199024224</v>
      </c>
      <c r="F24" s="63">
        <v>445144</v>
      </c>
      <c r="G24" s="61">
        <f>F24/R24</f>
        <v>272.29163582712567</v>
      </c>
      <c r="H24" s="60">
        <v>316331</v>
      </c>
      <c r="I24" s="61">
        <f>H24/R24</f>
        <v>193.49757708254069</v>
      </c>
      <c r="J24" s="63">
        <v>1338075</v>
      </c>
      <c r="K24" s="61">
        <f>J24/R24</f>
        <v>818.49161307213205</v>
      </c>
      <c r="L24" s="63">
        <v>190002</v>
      </c>
      <c r="M24" s="74">
        <f>L24/R24</f>
        <v>116.2229646820479</v>
      </c>
      <c r="N24" s="60">
        <v>6004</v>
      </c>
      <c r="O24" s="75">
        <f>N24/R24</f>
        <v>3.6726070249313985</v>
      </c>
      <c r="P24" s="71">
        <f>N24+L24+J24+H24+F24+D24+B24</f>
        <v>3669222</v>
      </c>
      <c r="Q24" s="68">
        <f>P24/R24</f>
        <v>2244.4387896790199</v>
      </c>
      <c r="R24" s="218">
        <v>1634.806</v>
      </c>
      <c r="S24" s="218">
        <v>57483763</v>
      </c>
      <c r="T24" s="218">
        <v>35641</v>
      </c>
      <c r="U24" s="76">
        <f>P24/S24</f>
        <v>6.3830581167763842E-2</v>
      </c>
      <c r="V24" s="7">
        <f>RANK(U24,$U$9:$U$82)</f>
        <v>24</v>
      </c>
    </row>
    <row r="25" spans="1:22">
      <c r="A25" s="37" t="s">
        <v>12</v>
      </c>
      <c r="B25" s="60">
        <v>54710</v>
      </c>
      <c r="C25" s="61">
        <f>B25/R25</f>
        <v>4.2469490239585834</v>
      </c>
      <c r="D25" s="60">
        <v>8515410</v>
      </c>
      <c r="E25" s="61">
        <f>D25/R25</f>
        <v>661.0219738275847</v>
      </c>
      <c r="F25" s="63">
        <v>7243099</v>
      </c>
      <c r="G25" s="61">
        <f>F25/R25</f>
        <v>562.25684935999618</v>
      </c>
      <c r="H25" s="60">
        <v>2676643</v>
      </c>
      <c r="I25" s="61">
        <f>H25/R25</f>
        <v>207.77858483523258</v>
      </c>
      <c r="J25" s="63">
        <v>16642154</v>
      </c>
      <c r="K25" s="61">
        <f>J25/R25</f>
        <v>1291.8731436093663</v>
      </c>
      <c r="L25" s="63">
        <v>4439832</v>
      </c>
      <c r="M25" s="74">
        <f>L25/R25</f>
        <v>344.64887916176355</v>
      </c>
      <c r="N25" s="60">
        <v>350690</v>
      </c>
      <c r="O25" s="75">
        <f>N25/R25</f>
        <v>27.222857854360001</v>
      </c>
      <c r="P25" s="71">
        <f>N25+L25+J25+H25+F25+D25+B25</f>
        <v>39922538</v>
      </c>
      <c r="Q25" s="68">
        <f>P25/R25</f>
        <v>3099.0492376722618</v>
      </c>
      <c r="R25" s="218">
        <v>12882.189</v>
      </c>
      <c r="S25" s="218">
        <v>599118968</v>
      </c>
      <c r="T25" s="218">
        <v>46477</v>
      </c>
      <c r="U25" s="76">
        <f>P25/S25</f>
        <v>6.6635409880730065E-2</v>
      </c>
      <c r="V25" s="7">
        <f>RANK(U25,$U$9:$U$82)</f>
        <v>20</v>
      </c>
    </row>
    <row r="26" spans="1:22">
      <c r="A26" s="37" t="s">
        <v>13</v>
      </c>
      <c r="B26" s="60">
        <v>8052</v>
      </c>
      <c r="C26" s="61">
        <f>B26/R26</f>
        <v>1.2203920047045413</v>
      </c>
      <c r="D26" s="60">
        <v>7003426</v>
      </c>
      <c r="E26" s="61">
        <f>D26/R26</f>
        <v>1061.4661072950705</v>
      </c>
      <c r="F26" s="63">
        <v>3391724</v>
      </c>
      <c r="G26" s="61">
        <f>F26/R26</f>
        <v>514.06269892753426</v>
      </c>
      <c r="H26" s="60">
        <v>590483</v>
      </c>
      <c r="I26" s="61">
        <f>H26/R26</f>
        <v>89.495868369840011</v>
      </c>
      <c r="J26" s="63">
        <v>4896317</v>
      </c>
      <c r="K26" s="61">
        <f>J26/R26</f>
        <v>742.10458510915623</v>
      </c>
      <c r="L26" s="63">
        <v>866747</v>
      </c>
      <c r="M26" s="74">
        <f>L26/R26</f>
        <v>131.36749986359254</v>
      </c>
      <c r="N26" s="60">
        <v>90212</v>
      </c>
      <c r="O26" s="75">
        <f>N26/R26</f>
        <v>13.67287674222629</v>
      </c>
      <c r="P26" s="71">
        <f>N26+L26+J26+H26+F26+D26+B26</f>
        <v>16846961</v>
      </c>
      <c r="Q26" s="68">
        <f>P26/R26</f>
        <v>2553.3900283121243</v>
      </c>
      <c r="R26" s="218">
        <v>6597.88</v>
      </c>
      <c r="S26" s="218">
        <v>251598605</v>
      </c>
      <c r="T26" s="218">
        <v>38291</v>
      </c>
      <c r="U26" s="76">
        <f>P26/S26</f>
        <v>6.6959675710443631E-2</v>
      </c>
      <c r="V26" s="7">
        <f>RANK(U26,$U$9:$U$82)</f>
        <v>18</v>
      </c>
    </row>
    <row r="27" spans="1:22">
      <c r="A27" s="37" t="s">
        <v>14</v>
      </c>
      <c r="B27" s="77">
        <v>0</v>
      </c>
      <c r="C27" s="73">
        <v>0</v>
      </c>
      <c r="D27" s="60">
        <v>2959924</v>
      </c>
      <c r="E27" s="61">
        <f>D27/R27</f>
        <v>951.9029059833457</v>
      </c>
      <c r="F27" s="63">
        <v>1112707</v>
      </c>
      <c r="G27" s="61">
        <f>F27/R27</f>
        <v>357.84331854737172</v>
      </c>
      <c r="H27" s="60">
        <v>808047</v>
      </c>
      <c r="I27" s="61">
        <f>H27/R27</f>
        <v>259.86555312606828</v>
      </c>
      <c r="J27" s="63">
        <v>3197578</v>
      </c>
      <c r="K27" s="61">
        <f>J27/R27</f>
        <v>1028.3317376758371</v>
      </c>
      <c r="L27" s="63">
        <v>388699</v>
      </c>
      <c r="M27" s="74">
        <f>L27/R27</f>
        <v>125.00446215944075</v>
      </c>
      <c r="N27" s="60">
        <v>105577</v>
      </c>
      <c r="O27" s="75">
        <f>N27/R27</f>
        <v>33.95325457849718</v>
      </c>
      <c r="P27" s="71">
        <f>N27+L27+J27+H27+F27+D27+B27</f>
        <v>8572532</v>
      </c>
      <c r="Q27" s="68">
        <f>P27/R27</f>
        <v>2756.9012320705606</v>
      </c>
      <c r="R27" s="218">
        <v>3109.4810000000002</v>
      </c>
      <c r="S27" s="218">
        <v>135242204</v>
      </c>
      <c r="T27" s="218">
        <v>43735</v>
      </c>
      <c r="U27" s="76">
        <f>P27/S27</f>
        <v>6.3386515055610895E-2</v>
      </c>
      <c r="V27" s="7">
        <f>RANK(U27,$U$9:$U$82)</f>
        <v>25</v>
      </c>
    </row>
    <row r="28" spans="1:22">
      <c r="A28" s="37"/>
      <c r="B28" s="77"/>
      <c r="C28" s="73"/>
      <c r="D28" s="62"/>
      <c r="E28" s="61"/>
      <c r="F28" s="63"/>
      <c r="G28" s="61"/>
      <c r="H28" s="60"/>
      <c r="I28" s="61"/>
      <c r="J28" s="63"/>
      <c r="K28" s="61"/>
      <c r="L28" s="63"/>
      <c r="M28" s="74"/>
      <c r="N28" s="60"/>
      <c r="O28" s="75"/>
      <c r="P28" s="71"/>
      <c r="Q28" s="68"/>
      <c r="R28" s="218"/>
      <c r="S28" s="218"/>
      <c r="T28" s="218"/>
      <c r="U28" s="76"/>
      <c r="V28" s="112"/>
    </row>
    <row r="29" spans="1:22" ht="4.5" customHeight="1">
      <c r="A29" s="37"/>
      <c r="B29" s="60"/>
      <c r="C29" s="61"/>
      <c r="D29" s="62"/>
      <c r="E29" s="61"/>
      <c r="F29" s="63"/>
      <c r="G29" s="61"/>
      <c r="H29" s="60"/>
      <c r="I29" s="61"/>
      <c r="J29" s="63"/>
      <c r="K29" s="61"/>
      <c r="L29" s="63"/>
      <c r="M29" s="74"/>
      <c r="N29" s="60"/>
      <c r="O29" s="75"/>
      <c r="P29" s="71"/>
      <c r="Q29" s="68"/>
      <c r="R29" s="218"/>
      <c r="S29" s="218"/>
      <c r="T29" s="218"/>
      <c r="U29" s="76"/>
      <c r="V29" s="104"/>
    </row>
    <row r="30" spans="1:22">
      <c r="A30" s="37" t="s">
        <v>15</v>
      </c>
      <c r="B30" s="60">
        <v>81267</v>
      </c>
      <c r="C30" s="61">
        <f>B30/R30</f>
        <v>27.998898882931204</v>
      </c>
      <c r="D30" s="60">
        <v>2983664</v>
      </c>
      <c r="E30" s="61">
        <f>D30/R30</f>
        <v>1027.9610006108512</v>
      </c>
      <c r="F30" s="63">
        <v>907236</v>
      </c>
      <c r="G30" s="61">
        <f>F30/R30</f>
        <v>312.5697888067109</v>
      </c>
      <c r="H30" s="60">
        <v>395454</v>
      </c>
      <c r="I30" s="61">
        <f>H30/R30</f>
        <v>136.24566624645522</v>
      </c>
      <c r="J30" s="63">
        <v>2511660</v>
      </c>
      <c r="K30" s="61">
        <f>J30/R30</f>
        <v>865.34158229420291</v>
      </c>
      <c r="L30" s="63">
        <v>330181</v>
      </c>
      <c r="M30" s="74">
        <f>L30/R30</f>
        <v>113.75717612395077</v>
      </c>
      <c r="N30" s="60">
        <v>125019</v>
      </c>
      <c r="O30" s="75">
        <f>N30/R30</f>
        <v>43.072764337863781</v>
      </c>
      <c r="P30" s="71">
        <f>N30+L30+J30+H30+F30+D30+B30</f>
        <v>7334481</v>
      </c>
      <c r="Q30" s="75">
        <f>P30/R30</f>
        <v>2526.9468773029662</v>
      </c>
      <c r="R30" s="218">
        <v>2902.5070000000001</v>
      </c>
      <c r="S30" s="218">
        <v>128314517</v>
      </c>
      <c r="T30" s="218">
        <v>44311</v>
      </c>
      <c r="U30" s="76">
        <f>P30/S30</f>
        <v>5.7160180870259598E-2</v>
      </c>
      <c r="V30" s="7">
        <f>RANK(U30,$U$9:$U$82)</f>
        <v>35</v>
      </c>
    </row>
    <row r="31" spans="1:22">
      <c r="A31" s="37" t="s">
        <v>16</v>
      </c>
      <c r="B31" s="60">
        <v>562370</v>
      </c>
      <c r="C31" s="61">
        <f>B31/R31</f>
        <v>127.44591248232058</v>
      </c>
      <c r="D31" s="60">
        <v>3131157</v>
      </c>
      <c r="E31" s="61">
        <f>D31/R31</f>
        <v>709.59183631844769</v>
      </c>
      <c r="F31" s="63">
        <v>2222967</v>
      </c>
      <c r="G31" s="61">
        <f>F31/R31</f>
        <v>503.77519734887483</v>
      </c>
      <c r="H31" s="60">
        <v>472225</v>
      </c>
      <c r="I31" s="61">
        <f>H31/R31</f>
        <v>107.01699241062616</v>
      </c>
      <c r="J31" s="63">
        <v>3749258</v>
      </c>
      <c r="K31" s="61">
        <f>J31/R31</f>
        <v>849.66766886861012</v>
      </c>
      <c r="L31" s="63">
        <v>674464</v>
      </c>
      <c r="M31" s="74">
        <f>L31/R31</f>
        <v>152.84897828204893</v>
      </c>
      <c r="N31" s="60">
        <v>291104</v>
      </c>
      <c r="O31" s="75">
        <f>N31/R31</f>
        <v>65.97082864884942</v>
      </c>
      <c r="P31" s="71">
        <f>N31+L31+J31+H31+F31+D31+B31</f>
        <v>11103545</v>
      </c>
      <c r="Q31" s="75">
        <f>P31/R31</f>
        <v>2516.3174143597776</v>
      </c>
      <c r="R31" s="218">
        <v>4412.6170000000002</v>
      </c>
      <c r="S31" s="218">
        <v>158238045</v>
      </c>
      <c r="T31" s="218">
        <v>35967</v>
      </c>
      <c r="U31" s="76">
        <f>P31/S31</f>
        <v>7.0169882344034262E-2</v>
      </c>
      <c r="V31" s="7">
        <f>RANK(U31,$U$9:$U$82)</f>
        <v>16</v>
      </c>
    </row>
    <row r="32" spans="1:22">
      <c r="A32" s="37" t="s">
        <v>17</v>
      </c>
      <c r="B32" s="60">
        <v>55363</v>
      </c>
      <c r="C32" s="61">
        <f>B32/R32</f>
        <v>11.908608106276848</v>
      </c>
      <c r="D32" s="60">
        <v>2923336</v>
      </c>
      <c r="E32" s="61">
        <f>D32/R32</f>
        <v>628.81098905353645</v>
      </c>
      <c r="F32" s="63">
        <v>2192300</v>
      </c>
      <c r="G32" s="61">
        <f>F32/R32</f>
        <v>471.56479149234565</v>
      </c>
      <c r="H32" s="60">
        <v>427090</v>
      </c>
      <c r="I32" s="61">
        <f>H32/R32</f>
        <v>91.86726579321531</v>
      </c>
      <c r="J32" s="63">
        <v>2753680</v>
      </c>
      <c r="K32" s="61">
        <f>J32/R32</f>
        <v>592.31790130759589</v>
      </c>
      <c r="L32" s="63">
        <v>481212</v>
      </c>
      <c r="M32" s="74">
        <f>L32/R32</f>
        <v>103.50893419861089</v>
      </c>
      <c r="N32" s="60">
        <v>862300</v>
      </c>
      <c r="O32" s="75">
        <f>N32/R32</f>
        <v>185.48114751806307</v>
      </c>
      <c r="P32" s="71">
        <f>N32+L32+J32+H32+F32+D32+B32</f>
        <v>9695281</v>
      </c>
      <c r="Q32" s="75">
        <f>P32/R32</f>
        <v>2085.4596374696439</v>
      </c>
      <c r="R32" s="218">
        <v>4648.99</v>
      </c>
      <c r="S32" s="218">
        <v>188964765</v>
      </c>
      <c r="T32" s="218">
        <v>40819</v>
      </c>
      <c r="U32" s="76">
        <f>P32/S32</f>
        <v>5.1307348224416335E-2</v>
      </c>
      <c r="V32" s="7">
        <f>RANK(U32,$U$9:$U$82)</f>
        <v>41</v>
      </c>
    </row>
    <row r="33" spans="1:22">
      <c r="A33" s="37" t="s">
        <v>18</v>
      </c>
      <c r="B33" s="60">
        <v>35755</v>
      </c>
      <c r="C33" s="61">
        <f>B33/R33</f>
        <v>26.878285081969182</v>
      </c>
      <c r="D33" s="60">
        <v>1191685</v>
      </c>
      <c r="E33" s="61">
        <f>D33/R33</f>
        <v>895.83132870665486</v>
      </c>
      <c r="F33" s="63">
        <v>719713</v>
      </c>
      <c r="G33" s="61">
        <f>F33/R33</f>
        <v>541.0334552146353</v>
      </c>
      <c r="H33" s="60">
        <v>254251</v>
      </c>
      <c r="I33" s="61">
        <f>H33/R33</f>
        <v>191.12937660119556</v>
      </c>
      <c r="J33" s="63">
        <v>1414110</v>
      </c>
      <c r="K33" s="61">
        <f>J33/R33</f>
        <v>1063.0359870581301</v>
      </c>
      <c r="L33" s="63">
        <v>182928</v>
      </c>
      <c r="M33" s="74">
        <f>L33/R33</f>
        <v>137.51338088307813</v>
      </c>
      <c r="N33" s="60">
        <v>48739</v>
      </c>
      <c r="O33" s="75">
        <f>N33/R33</f>
        <v>36.638812378970663</v>
      </c>
      <c r="P33" s="71">
        <f>N33+L33+J33+H33+F33+D33+B33</f>
        <v>3847181</v>
      </c>
      <c r="Q33" s="75">
        <f>P33/R33</f>
        <v>2892.0606259246338</v>
      </c>
      <c r="R33" s="218">
        <v>1330.2560000000001</v>
      </c>
      <c r="S33" s="218">
        <v>52565709</v>
      </c>
      <c r="T33" s="218">
        <v>39562</v>
      </c>
      <c r="U33" s="76">
        <f>P33/S33</f>
        <v>7.3188035949443772E-2</v>
      </c>
      <c r="V33" s="7">
        <f>RANK(U33,$U$9:$U$82)</f>
        <v>13</v>
      </c>
    </row>
    <row r="34" spans="1:22">
      <c r="A34" s="37" t="s">
        <v>19</v>
      </c>
      <c r="B34" s="60">
        <v>725694</v>
      </c>
      <c r="C34" s="61">
        <f>B34/R34</f>
        <v>121.44802995508546</v>
      </c>
      <c r="D34" s="60">
        <v>4195996</v>
      </c>
      <c r="E34" s="61">
        <f>D34/R34</f>
        <v>702.21808076051161</v>
      </c>
      <c r="F34" s="63">
        <v>3826541</v>
      </c>
      <c r="G34" s="61">
        <f>F34/R34</f>
        <v>640.3881883994668</v>
      </c>
      <c r="H34" s="60">
        <v>853851</v>
      </c>
      <c r="I34" s="61">
        <f>H34/R34</f>
        <v>142.89565825978949</v>
      </c>
      <c r="J34" s="63">
        <v>7773773</v>
      </c>
      <c r="K34" s="61">
        <f>J34/R34</f>
        <v>1300.9745377087788</v>
      </c>
      <c r="L34" s="63">
        <v>982784</v>
      </c>
      <c r="M34" s="74">
        <f>L34/R34</f>
        <v>164.47315352115177</v>
      </c>
      <c r="N34" s="60">
        <v>570430</v>
      </c>
      <c r="O34" s="75">
        <f>N34/R34</f>
        <v>95.463927946599256</v>
      </c>
      <c r="P34" s="71">
        <f>N34+L34+J34+H34+F34+D34+B34</f>
        <v>18929069</v>
      </c>
      <c r="Q34" s="75">
        <f>P34/R34</f>
        <v>3167.8615765513832</v>
      </c>
      <c r="R34" s="218">
        <v>5975.3459999999995</v>
      </c>
      <c r="S34" s="218">
        <v>312053581</v>
      </c>
      <c r="T34" s="218">
        <v>52545</v>
      </c>
      <c r="U34" s="76">
        <f>P34/S34</f>
        <v>6.0659675621540135E-2</v>
      </c>
      <c r="V34" s="7">
        <f>RANK(U34,$U$9:$U$82)</f>
        <v>29</v>
      </c>
    </row>
    <row r="35" spans="1:22">
      <c r="A35" s="37"/>
      <c r="B35" s="60"/>
      <c r="C35" s="61"/>
      <c r="D35" s="62"/>
      <c r="E35" s="61"/>
      <c r="F35" s="63"/>
      <c r="G35" s="61"/>
      <c r="H35" s="60"/>
      <c r="I35" s="61"/>
      <c r="J35" s="63"/>
      <c r="K35" s="61"/>
      <c r="L35" s="63"/>
      <c r="M35" s="74"/>
      <c r="N35" s="60"/>
      <c r="O35" s="75"/>
      <c r="P35" s="71"/>
      <c r="Q35" s="68"/>
      <c r="R35" s="218"/>
      <c r="S35" s="218"/>
      <c r="T35" s="218"/>
      <c r="U35" s="76"/>
      <c r="V35" s="112"/>
    </row>
    <row r="36" spans="1:22" ht="4.5" customHeight="1">
      <c r="A36" s="37"/>
      <c r="B36" s="60"/>
      <c r="C36" s="61"/>
      <c r="D36" s="62"/>
      <c r="E36" s="61"/>
      <c r="F36" s="63"/>
      <c r="G36" s="61"/>
      <c r="H36" s="60"/>
      <c r="I36" s="61"/>
      <c r="J36" s="63"/>
      <c r="K36" s="61"/>
      <c r="L36" s="63"/>
      <c r="M36" s="74"/>
      <c r="N36" s="60"/>
      <c r="O36" s="75"/>
      <c r="P36" s="71"/>
      <c r="Q36" s="68"/>
      <c r="R36" s="218"/>
      <c r="S36" s="218"/>
      <c r="T36" s="218"/>
      <c r="U36" s="76"/>
      <c r="V36" s="104"/>
    </row>
    <row r="37" spans="1:22">
      <c r="A37" s="37" t="s">
        <v>20</v>
      </c>
      <c r="B37" s="60">
        <v>4710</v>
      </c>
      <c r="C37" s="61">
        <f>B37/R37</f>
        <v>0.6972484887027981</v>
      </c>
      <c r="D37" s="60">
        <v>5518580</v>
      </c>
      <c r="E37" s="61">
        <f>D37/R37</f>
        <v>816.94725366995488</v>
      </c>
      <c r="F37" s="63">
        <v>2414450</v>
      </c>
      <c r="G37" s="61">
        <f>F37/R37</f>
        <v>357.42497102939933</v>
      </c>
      <c r="H37" s="60">
        <v>1012557</v>
      </c>
      <c r="I37" s="61">
        <f>H37/R37</f>
        <v>149.8946577442546</v>
      </c>
      <c r="J37" s="63">
        <v>13246221</v>
      </c>
      <c r="K37" s="61">
        <f>J37/R37</f>
        <v>1960.914559081373</v>
      </c>
      <c r="L37" s="63">
        <v>2194620</v>
      </c>
      <c r="M37" s="74">
        <f>L37/R37</f>
        <v>324.88226715009228</v>
      </c>
      <c r="N37" s="60">
        <v>845865</v>
      </c>
      <c r="O37" s="75">
        <f>N37/R37</f>
        <v>125.21827874662257</v>
      </c>
      <c r="P37" s="71">
        <f>N37+L37+J37+H37+F37+D37+B37</f>
        <v>25237003</v>
      </c>
      <c r="Q37" s="68">
        <f>P37/R37</f>
        <v>3735.9792359103994</v>
      </c>
      <c r="R37" s="218">
        <v>6755.1239999999998</v>
      </c>
      <c r="S37" s="218">
        <v>379381409</v>
      </c>
      <c r="T37" s="218">
        <v>56549</v>
      </c>
      <c r="U37" s="76">
        <f>P37/S37</f>
        <v>6.6521454139045602E-2</v>
      </c>
      <c r="V37" s="7">
        <f>RANK(U37,$U$9:$U$82)</f>
        <v>21</v>
      </c>
    </row>
    <row r="38" spans="1:22">
      <c r="A38" s="37" t="s">
        <v>21</v>
      </c>
      <c r="B38" s="60">
        <v>1919910</v>
      </c>
      <c r="C38" s="61">
        <f>B38/R38</f>
        <v>193.61141134612021</v>
      </c>
      <c r="D38" s="60">
        <v>8715827</v>
      </c>
      <c r="E38" s="61">
        <f>D38/R38</f>
        <v>878.93889115563798</v>
      </c>
      <c r="F38" s="63">
        <v>3890369</v>
      </c>
      <c r="G38" s="61">
        <f>F38/R38</f>
        <v>392.32038624060209</v>
      </c>
      <c r="H38" s="60">
        <v>1511695</v>
      </c>
      <c r="I38" s="61">
        <f>H38/R38</f>
        <v>152.44537633267871</v>
      </c>
      <c r="J38" s="63">
        <v>7874712</v>
      </c>
      <c r="K38" s="61">
        <f>J38/R38</f>
        <v>794.11748689481749</v>
      </c>
      <c r="L38" s="63">
        <v>881011</v>
      </c>
      <c r="M38" s="74">
        <f>L38/R38</f>
        <v>88.844676636642717</v>
      </c>
      <c r="N38" s="60">
        <v>307081</v>
      </c>
      <c r="O38" s="75">
        <f>N38/R38</f>
        <v>30.967277532581182</v>
      </c>
      <c r="P38" s="71">
        <f>N38+L38+J38+H38+F38+D38+B38</f>
        <v>25100605</v>
      </c>
      <c r="Q38" s="68">
        <f>P38/R38</f>
        <v>2531.2455061390801</v>
      </c>
      <c r="R38" s="218">
        <v>9916.3060000000005</v>
      </c>
      <c r="S38" s="218">
        <v>387978294</v>
      </c>
      <c r="T38" s="218">
        <v>39197</v>
      </c>
      <c r="U38" s="76">
        <f>P38/S38</f>
        <v>6.4695900229923692E-2</v>
      </c>
      <c r="V38" s="7">
        <f>RANK(U38,$U$9:$U$82)</f>
        <v>23</v>
      </c>
    </row>
    <row r="39" spans="1:22">
      <c r="A39" s="37" t="s">
        <v>22</v>
      </c>
      <c r="B39" s="60">
        <v>837145</v>
      </c>
      <c r="C39" s="61">
        <f>B39/R39</f>
        <v>153.40403600797123</v>
      </c>
      <c r="D39" s="60">
        <v>5398173</v>
      </c>
      <c r="E39" s="61">
        <f>D39/R39</f>
        <v>989.1972421375724</v>
      </c>
      <c r="F39" s="63">
        <v>4311599</v>
      </c>
      <c r="G39" s="61">
        <f>F39/R39</f>
        <v>790.08617174794415</v>
      </c>
      <c r="H39" s="60">
        <v>1330394</v>
      </c>
      <c r="I39" s="61">
        <f>H39/R39</f>
        <v>243.79027418283437</v>
      </c>
      <c r="J39" s="63">
        <v>9623831</v>
      </c>
      <c r="K39" s="61">
        <f>J39/R39</f>
        <v>1763.5350115674462</v>
      </c>
      <c r="L39" s="63">
        <v>1325656</v>
      </c>
      <c r="M39" s="74">
        <f>L39/R39</f>
        <v>242.92205144650342</v>
      </c>
      <c r="N39" s="60">
        <v>419029</v>
      </c>
      <c r="O39" s="75">
        <f>N39/R39</f>
        <v>76.785670110177065</v>
      </c>
      <c r="P39" s="71">
        <f>N39+L39+J39+H39+F39+D39+B39</f>
        <v>23245827</v>
      </c>
      <c r="Q39" s="68">
        <f>P39/R39</f>
        <v>4259.7204572004493</v>
      </c>
      <c r="R39" s="218">
        <v>5457.125</v>
      </c>
      <c r="S39" s="218">
        <v>257058116</v>
      </c>
      <c r="T39" s="218">
        <v>47410</v>
      </c>
      <c r="U39" s="76">
        <f>P39/S39</f>
        <v>9.0430239518288547E-2</v>
      </c>
      <c r="V39" s="7">
        <f>RANK(U39,$U$9:$U$82)</f>
        <v>4</v>
      </c>
    </row>
    <row r="40" spans="1:22">
      <c r="A40" s="37" t="s">
        <v>23</v>
      </c>
      <c r="B40" s="60">
        <v>25103</v>
      </c>
      <c r="C40" s="61">
        <f>B40/R40</f>
        <v>8.385995657842825</v>
      </c>
      <c r="D40" s="60">
        <v>3304632</v>
      </c>
      <c r="E40" s="61">
        <f>D40/R40</f>
        <v>1103.9568817578954</v>
      </c>
      <c r="F40" s="63">
        <v>1400323</v>
      </c>
      <c r="G40" s="61">
        <f>F40/R40</f>
        <v>467.79678116469893</v>
      </c>
      <c r="H40" s="60">
        <v>559218</v>
      </c>
      <c r="I40" s="61">
        <f>H40/R40</f>
        <v>186.81431381856945</v>
      </c>
      <c r="J40" s="63">
        <v>1667344</v>
      </c>
      <c r="K40" s="61">
        <f>J40/R40</f>
        <v>556.99874692786864</v>
      </c>
      <c r="L40" s="63">
        <v>526302</v>
      </c>
      <c r="M40" s="74">
        <f>L40/R40</f>
        <v>175.81828015432396</v>
      </c>
      <c r="N40" s="60">
        <v>91593</v>
      </c>
      <c r="O40" s="75">
        <f>N40/R40</f>
        <v>30.597876759303581</v>
      </c>
      <c r="P40" s="71">
        <f>N40+L40+J40+H40+F40+D40+B40</f>
        <v>7574515</v>
      </c>
      <c r="Q40" s="68">
        <f>P40/R40</f>
        <v>2530.3688762405027</v>
      </c>
      <c r="R40" s="218">
        <v>2993.4430000000002</v>
      </c>
      <c r="S40" s="218">
        <v>100625620</v>
      </c>
      <c r="T40" s="218">
        <v>33629</v>
      </c>
      <c r="U40" s="76">
        <f>P40/S40</f>
        <v>7.5274219428411976E-2</v>
      </c>
      <c r="V40" s="7">
        <f>RANK(U40,$U$9:$U$82)</f>
        <v>10</v>
      </c>
    </row>
    <row r="41" spans="1:22">
      <c r="A41" s="37" t="s">
        <v>24</v>
      </c>
      <c r="B41" s="60">
        <v>29725</v>
      </c>
      <c r="C41" s="61">
        <f>B41/R41</f>
        <v>4.9020197970687489</v>
      </c>
      <c r="D41" s="60">
        <v>3285563</v>
      </c>
      <c r="E41" s="61">
        <f>D41/R41</f>
        <v>541.8299367709534</v>
      </c>
      <c r="F41" s="63">
        <v>1629647</v>
      </c>
      <c r="G41" s="61">
        <f>F41/R41</f>
        <v>268.74892703898047</v>
      </c>
      <c r="H41" s="60">
        <v>564471</v>
      </c>
      <c r="I41" s="61">
        <f>H41/R41</f>
        <v>93.088242787929133</v>
      </c>
      <c r="J41" s="63">
        <v>5361976</v>
      </c>
      <c r="K41" s="61">
        <f>J41/R41</f>
        <v>884.25609767560979</v>
      </c>
      <c r="L41" s="63">
        <v>357724</v>
      </c>
      <c r="M41" s="74">
        <f>L41/R41</f>
        <v>58.993107817884642</v>
      </c>
      <c r="N41" s="60">
        <v>11548</v>
      </c>
      <c r="O41" s="75">
        <f>N41/R41</f>
        <v>1.9044078929032771</v>
      </c>
      <c r="P41" s="71">
        <f>N41+L41+J41+H41+F41+D41+B41</f>
        <v>11240654</v>
      </c>
      <c r="Q41" s="68">
        <f>P41/R41</f>
        <v>1853.7227397813294</v>
      </c>
      <c r="R41" s="218">
        <v>6063.8270000000002</v>
      </c>
      <c r="S41" s="218">
        <v>243591814</v>
      </c>
      <c r="T41" s="218">
        <v>40297</v>
      </c>
      <c r="U41" s="76">
        <f>P41/S41</f>
        <v>4.6145450519942351E-2</v>
      </c>
      <c r="V41" s="7">
        <f>RANK(U41,$U$9:$U$82)</f>
        <v>47</v>
      </c>
    </row>
    <row r="42" spans="1:22">
      <c r="A42" s="37"/>
      <c r="B42" s="60"/>
      <c r="C42" s="61"/>
      <c r="D42" s="62"/>
      <c r="E42" s="61"/>
      <c r="F42" s="63"/>
      <c r="G42" s="61"/>
      <c r="H42" s="60"/>
      <c r="I42" s="61"/>
      <c r="J42" s="63"/>
      <c r="K42" s="61"/>
      <c r="L42" s="63"/>
      <c r="M42" s="74"/>
      <c r="N42" s="60"/>
      <c r="O42" s="75"/>
      <c r="P42" s="71"/>
      <c r="Q42" s="68"/>
      <c r="R42" s="218"/>
      <c r="S42" s="218"/>
      <c r="T42" s="218"/>
      <c r="U42" s="76"/>
      <c r="V42" s="112"/>
    </row>
    <row r="43" spans="1:22" ht="4.5" customHeight="1">
      <c r="A43" s="37"/>
      <c r="B43" s="60"/>
      <c r="C43" s="61"/>
      <c r="D43" s="62"/>
      <c r="E43" s="61"/>
      <c r="F43" s="63"/>
      <c r="G43" s="61"/>
      <c r="H43" s="60"/>
      <c r="I43" s="61"/>
      <c r="J43" s="63"/>
      <c r="K43" s="61"/>
      <c r="L43" s="63"/>
      <c r="M43" s="74"/>
      <c r="N43" s="60"/>
      <c r="O43" s="75"/>
      <c r="P43" s="71"/>
      <c r="Q43" s="68"/>
      <c r="R43" s="218"/>
      <c r="S43" s="218"/>
      <c r="T43" s="218"/>
      <c r="U43" s="76"/>
      <c r="V43" s="104"/>
    </row>
    <row r="44" spans="1:22">
      <c r="A44" s="37" t="s">
        <v>25</v>
      </c>
      <c r="B44" s="60">
        <v>268508</v>
      </c>
      <c r="C44" s="61">
        <f>B44/R44</f>
        <v>262.40652351522402</v>
      </c>
      <c r="D44" s="70">
        <v>0</v>
      </c>
      <c r="E44" s="73">
        <v>0</v>
      </c>
      <c r="F44" s="63">
        <v>550254</v>
      </c>
      <c r="G44" s="61">
        <f>F44/R44</f>
        <v>537.75023161449963</v>
      </c>
      <c r="H44" s="60">
        <v>314271</v>
      </c>
      <c r="I44" s="61">
        <f>H44/R44</f>
        <v>307.1296220285912</v>
      </c>
      <c r="J44" s="63">
        <v>1063261</v>
      </c>
      <c r="K44" s="61">
        <f>J44/R44</f>
        <v>1039.0998502812602</v>
      </c>
      <c r="L44" s="63">
        <v>150139</v>
      </c>
      <c r="M44" s="74">
        <f>L44/R44</f>
        <v>146.72729689265205</v>
      </c>
      <c r="N44" s="60">
        <v>309120</v>
      </c>
      <c r="O44" s="75">
        <f>N44/R44</f>
        <v>302.0956714475027</v>
      </c>
      <c r="P44" s="71">
        <f>N44+L44+J44+H44+F44+D44+B44</f>
        <v>2655553</v>
      </c>
      <c r="Q44" s="75">
        <f>P44/R44</f>
        <v>2595.2091957797297</v>
      </c>
      <c r="R44" s="218">
        <v>1023.252</v>
      </c>
      <c r="S44" s="218">
        <v>39461723</v>
      </c>
      <c r="T44" s="218">
        <v>38884</v>
      </c>
      <c r="U44" s="76">
        <f>P44/S44</f>
        <v>6.7294400703182683E-2</v>
      </c>
      <c r="V44" s="7">
        <f>RANK(U44,$U$9:$U$82)</f>
        <v>17</v>
      </c>
    </row>
    <row r="45" spans="1:22">
      <c r="A45" s="37" t="s">
        <v>26</v>
      </c>
      <c r="B45" s="60">
        <v>143</v>
      </c>
      <c r="C45" s="61">
        <f>B45/R45</f>
        <v>7.594345133777311E-2</v>
      </c>
      <c r="D45" s="60">
        <v>1763695</v>
      </c>
      <c r="E45" s="61">
        <f>D45/R45</f>
        <v>936.65094690331284</v>
      </c>
      <c r="F45" s="63">
        <v>540257</v>
      </c>
      <c r="G45" s="61">
        <f>F45/R45</f>
        <v>286.9159523733656</v>
      </c>
      <c r="H45" s="60">
        <v>137097</v>
      </c>
      <c r="I45" s="61">
        <f>H45/R45</f>
        <v>72.808526909473287</v>
      </c>
      <c r="J45" s="63">
        <v>2124164</v>
      </c>
      <c r="K45" s="61">
        <f>J45/R45</f>
        <v>1128.0863312409053</v>
      </c>
      <c r="L45" s="63">
        <v>306591</v>
      </c>
      <c r="M45" s="74">
        <f>L45/R45</f>
        <v>162.82222859509926</v>
      </c>
      <c r="N45" s="60">
        <v>15806</v>
      </c>
      <c r="O45" s="75">
        <f>N45/R45</f>
        <v>8.3941412017121788</v>
      </c>
      <c r="P45" s="71">
        <f>N45+L45+J45+H45+F45+D45+B45</f>
        <v>4887753</v>
      </c>
      <c r="Q45" s="75">
        <f>P45/R45</f>
        <v>2595.7540706752061</v>
      </c>
      <c r="R45" s="218">
        <v>1882.98</v>
      </c>
      <c r="S45" s="218">
        <v>86447434</v>
      </c>
      <c r="T45" s="218">
        <v>46254</v>
      </c>
      <c r="U45" s="76">
        <f>P45/S45</f>
        <v>5.654017446023904E-2</v>
      </c>
      <c r="V45" s="7">
        <f>RANK(U45,$U$9:$U$82)</f>
        <v>36</v>
      </c>
    </row>
    <row r="46" spans="1:22">
      <c r="A46" s="37" t="s">
        <v>27</v>
      </c>
      <c r="B46" s="60">
        <v>258600</v>
      </c>
      <c r="C46" s="61">
        <f>B46/R46</f>
        <v>91.111486142492595</v>
      </c>
      <c r="D46" s="60">
        <v>3828869</v>
      </c>
      <c r="E46" s="61">
        <f>D46/R46</f>
        <v>1349.0098408156205</v>
      </c>
      <c r="F46" s="63">
        <v>1885328</v>
      </c>
      <c r="G46" s="61">
        <f>F46/R46</f>
        <v>664.24994565372492</v>
      </c>
      <c r="H46" s="60">
        <v>608375</v>
      </c>
      <c r="I46" s="61">
        <f>H46/R46</f>
        <v>214.34628917996491</v>
      </c>
      <c r="J46" s="72">
        <v>0</v>
      </c>
      <c r="K46" s="73">
        <v>0</v>
      </c>
      <c r="L46" s="72">
        <v>0</v>
      </c>
      <c r="M46" s="78">
        <v>0</v>
      </c>
      <c r="N46" s="60">
        <v>561997</v>
      </c>
      <c r="O46" s="75">
        <f>N46/R46</f>
        <v>198.00611708283992</v>
      </c>
      <c r="P46" s="71">
        <f>N46+L46+J46+H46+F46+D46+B46</f>
        <v>7143169</v>
      </c>
      <c r="Q46" s="75">
        <f>P46/R46</f>
        <v>2516.7236788746427</v>
      </c>
      <c r="R46" s="218">
        <v>2838.2809999999999</v>
      </c>
      <c r="S46" s="218">
        <v>109489671</v>
      </c>
      <c r="T46" s="218">
        <v>39223</v>
      </c>
      <c r="U46" s="76">
        <f>P46/S46</f>
        <v>6.524057415425058E-2</v>
      </c>
      <c r="V46" s="7">
        <f>RANK(U46,$U$9:$U$82)</f>
        <v>22</v>
      </c>
    </row>
    <row r="47" spans="1:22">
      <c r="A47" s="37" t="s">
        <v>28</v>
      </c>
      <c r="B47" s="60">
        <v>383126</v>
      </c>
      <c r="C47" s="61">
        <f>B47/R47</f>
        <v>288.49936294988839</v>
      </c>
      <c r="D47" s="70">
        <v>0</v>
      </c>
      <c r="E47" s="73">
        <v>0</v>
      </c>
      <c r="F47" s="63">
        <v>880245</v>
      </c>
      <c r="G47" s="61">
        <f>F47/R47</f>
        <v>662.83708685869533</v>
      </c>
      <c r="H47" s="60">
        <v>280011</v>
      </c>
      <c r="I47" s="61">
        <f>H47/R47</f>
        <v>210.85229172377024</v>
      </c>
      <c r="J47" s="63">
        <v>92743</v>
      </c>
      <c r="K47" s="61">
        <f>J47/R47</f>
        <v>69.836806737369685</v>
      </c>
      <c r="L47" s="63">
        <v>542847</v>
      </c>
      <c r="M47" s="74">
        <f>L47/R47</f>
        <v>408.77156256494743</v>
      </c>
      <c r="N47" s="60">
        <v>106745</v>
      </c>
      <c r="O47" s="75">
        <f>N47/R47</f>
        <v>80.380513194316848</v>
      </c>
      <c r="P47" s="71">
        <f>N47+L47+J47+H47+F47+D47+B47</f>
        <v>2285717</v>
      </c>
      <c r="Q47" s="75">
        <f>P47/R47</f>
        <v>1721.177624028988</v>
      </c>
      <c r="R47" s="218">
        <v>1327.9960000000001</v>
      </c>
      <c r="S47" s="218">
        <v>66839054</v>
      </c>
      <c r="T47" s="218">
        <v>50535</v>
      </c>
      <c r="U47" s="76">
        <f>P47/S47</f>
        <v>3.4197327209328846E-2</v>
      </c>
      <c r="V47" s="7">
        <f>RANK(U47,$U$9:$U$82)</f>
        <v>50</v>
      </c>
    </row>
    <row r="48" spans="1:22" ht="10.5" customHeight="1">
      <c r="A48" s="37" t="s">
        <v>77</v>
      </c>
      <c r="B48" s="60">
        <v>6705</v>
      </c>
      <c r="C48" s="61">
        <f>B48/R48</f>
        <v>0.75009699240751948</v>
      </c>
      <c r="D48" s="60">
        <v>8885847</v>
      </c>
      <c r="E48" s="61">
        <f>D48/R48</f>
        <v>994.07115729953455</v>
      </c>
      <c r="F48" s="63">
        <v>3866004</v>
      </c>
      <c r="G48" s="61">
        <f>F48/R48</f>
        <v>432.49485056456967</v>
      </c>
      <c r="H48" s="60">
        <v>1516698</v>
      </c>
      <c r="I48" s="61">
        <f>H48/R48</f>
        <v>169.67496020738253</v>
      </c>
      <c r="J48" s="63">
        <v>11973673</v>
      </c>
      <c r="K48" s="61">
        <f>J48/R48</f>
        <v>1339.5102319718301</v>
      </c>
      <c r="L48" s="63">
        <v>2368068</v>
      </c>
      <c r="M48" s="74">
        <f>L48/R48</f>
        <v>264.9188194804608</v>
      </c>
      <c r="N48" s="60">
        <v>1062231</v>
      </c>
      <c r="O48" s="75">
        <f>N48/R48</f>
        <v>118.83315113229408</v>
      </c>
      <c r="P48" s="71">
        <f>N48+L48+J48+H48+F48+D48+B48</f>
        <v>29679226</v>
      </c>
      <c r="Q48" s="75">
        <f>P48/R48</f>
        <v>3320.2532676484793</v>
      </c>
      <c r="R48" s="218">
        <v>8938.8439999999991</v>
      </c>
      <c r="S48" s="218">
        <v>491865076</v>
      </c>
      <c r="T48" s="218">
        <v>55194</v>
      </c>
      <c r="U48" s="76">
        <f>P48/S48</f>
        <v>6.0340177516486251E-2</v>
      </c>
      <c r="V48" s="7">
        <f>RANK(U48,$U$9:$U$82)</f>
        <v>30</v>
      </c>
    </row>
    <row r="49" spans="1:22">
      <c r="A49" s="37"/>
      <c r="B49" s="60"/>
      <c r="C49" s="61"/>
      <c r="D49" s="62"/>
      <c r="E49" s="61"/>
      <c r="F49" s="63"/>
      <c r="G49" s="61"/>
      <c r="H49" s="60"/>
      <c r="I49" s="61"/>
      <c r="J49" s="63"/>
      <c r="K49" s="61"/>
      <c r="L49" s="63"/>
      <c r="M49" s="74"/>
      <c r="N49" s="60"/>
      <c r="O49" s="75"/>
      <c r="P49" s="71"/>
      <c r="Q49" s="68"/>
      <c r="R49" s="218"/>
      <c r="S49" s="218"/>
      <c r="T49" s="218"/>
      <c r="U49" s="76"/>
      <c r="V49" s="105"/>
    </row>
    <row r="50" spans="1:22" ht="10.5" customHeight="1">
      <c r="A50" s="37" t="s">
        <v>76</v>
      </c>
      <c r="B50" s="60">
        <v>105637</v>
      </c>
      <c r="C50" s="61">
        <f>B50/R50</f>
        <v>50.651453537575151</v>
      </c>
      <c r="D50" s="60">
        <v>2098676</v>
      </c>
      <c r="E50" s="61">
        <f>D50/R50</f>
        <v>1006.2855808516341</v>
      </c>
      <c r="F50" s="63">
        <v>701199</v>
      </c>
      <c r="G50" s="61">
        <f>F50/R50</f>
        <v>336.21504367876935</v>
      </c>
      <c r="H50" s="60">
        <v>282382</v>
      </c>
      <c r="I50" s="61">
        <f>H50/R50</f>
        <v>135.39819147502814</v>
      </c>
      <c r="J50" s="63">
        <v>1297493</v>
      </c>
      <c r="K50" s="61">
        <f>J50/R50</f>
        <v>622.12961750929128</v>
      </c>
      <c r="L50" s="63">
        <v>205702</v>
      </c>
      <c r="M50" s="74">
        <f>L50/R50</f>
        <v>98.6312115602136</v>
      </c>
      <c r="N50" s="60">
        <v>1066343</v>
      </c>
      <c r="O50" s="75">
        <f>N50/R50</f>
        <v>511.29644839988356</v>
      </c>
      <c r="P50" s="71">
        <f>N50+L50+J50+H50+F50+D50+B50</f>
        <v>5757432</v>
      </c>
      <c r="Q50" s="68">
        <f>P50/R50</f>
        <v>2760.6075470123951</v>
      </c>
      <c r="R50" s="218">
        <v>2085.567</v>
      </c>
      <c r="S50" s="218">
        <v>73571354</v>
      </c>
      <c r="T50" s="218">
        <v>35254</v>
      </c>
      <c r="U50" s="76">
        <f>P50/S50</f>
        <v>7.8256436601669727E-2</v>
      </c>
      <c r="V50" s="7">
        <f>RANK(U50,$U$9:$U$82)</f>
        <v>8</v>
      </c>
    </row>
    <row r="51" spans="1:22">
      <c r="A51" s="37" t="s">
        <v>29</v>
      </c>
      <c r="B51" s="77">
        <v>0</v>
      </c>
      <c r="C51" s="73">
        <v>0</v>
      </c>
      <c r="D51" s="60">
        <v>12668587</v>
      </c>
      <c r="E51" s="61">
        <f>D51/R51</f>
        <v>641.48453546022756</v>
      </c>
      <c r="F51" s="63">
        <v>10876202</v>
      </c>
      <c r="G51" s="61">
        <f>F51/R51</f>
        <v>550.72561664071918</v>
      </c>
      <c r="H51" s="60">
        <v>1884841</v>
      </c>
      <c r="I51" s="61">
        <f>H51/R51</f>
        <v>95.440505977611465</v>
      </c>
      <c r="J51" s="63">
        <v>42964774</v>
      </c>
      <c r="K51" s="61">
        <f>J51/R51</f>
        <v>2175.5573917236125</v>
      </c>
      <c r="L51" s="63">
        <v>4861687</v>
      </c>
      <c r="M51" s="74">
        <f>L51/R51</f>
        <v>246.17560164744717</v>
      </c>
      <c r="N51" s="60">
        <v>3722891</v>
      </c>
      <c r="O51" s="75">
        <f>N51/R51</f>
        <v>188.51171039864684</v>
      </c>
      <c r="P51" s="71">
        <f>N51+L51+J51+H51+F51+D51+B51</f>
        <v>76978982</v>
      </c>
      <c r="Q51" s="68">
        <f>P51/R51</f>
        <v>3897.8953618482647</v>
      </c>
      <c r="R51" s="218">
        <v>19748.858</v>
      </c>
      <c r="S51" s="218">
        <v>1055803388</v>
      </c>
      <c r="T51" s="218">
        <v>53606</v>
      </c>
      <c r="U51" s="76">
        <f>P51/S51</f>
        <v>7.2910338113065423E-2</v>
      </c>
      <c r="V51" s="7">
        <f>RANK(U51,$U$9:$U$82)</f>
        <v>14</v>
      </c>
    </row>
    <row r="52" spans="1:22">
      <c r="A52" s="37" t="s">
        <v>30</v>
      </c>
      <c r="B52" s="77">
        <v>0</v>
      </c>
      <c r="C52" s="73">
        <v>0</v>
      </c>
      <c r="D52" s="60">
        <v>5842182</v>
      </c>
      <c r="E52" s="61">
        <f>D52/R52</f>
        <v>587.72178588217935</v>
      </c>
      <c r="F52" s="63">
        <v>4138531</v>
      </c>
      <c r="G52" s="61">
        <f>F52/R52</f>
        <v>416.33499782251937</v>
      </c>
      <c r="H52" s="60">
        <v>1664474</v>
      </c>
      <c r="I52" s="61">
        <f>H52/R52</f>
        <v>167.44559341603099</v>
      </c>
      <c r="J52" s="63">
        <v>10390520</v>
      </c>
      <c r="K52" s="61">
        <f>J52/R52</f>
        <v>1045.283247020463</v>
      </c>
      <c r="L52" s="63">
        <v>1360628</v>
      </c>
      <c r="M52" s="74">
        <f>L52/R52</f>
        <v>136.87877544405464</v>
      </c>
      <c r="N52" s="60">
        <v>73959</v>
      </c>
      <c r="O52" s="75">
        <f>N52/R52</f>
        <v>7.4402535836884418</v>
      </c>
      <c r="P52" s="71">
        <f>N52+L52+J52+H52+F52+D52+B52</f>
        <v>23470294</v>
      </c>
      <c r="Q52" s="68">
        <f>P52/R52</f>
        <v>2361.1046531689358</v>
      </c>
      <c r="R52" s="218">
        <v>9940.3870000000006</v>
      </c>
      <c r="S52" s="218">
        <v>372031203</v>
      </c>
      <c r="T52" s="218">
        <v>37774</v>
      </c>
      <c r="U52" s="76">
        <f>P52/S52</f>
        <v>6.3086896504216075E-2</v>
      </c>
      <c r="V52" s="7">
        <f>RANK(U52,$U$9:$U$82)</f>
        <v>26</v>
      </c>
    </row>
    <row r="53" spans="1:22">
      <c r="A53" s="37" t="s">
        <v>31</v>
      </c>
      <c r="B53" s="60">
        <v>3026</v>
      </c>
      <c r="C53" s="61">
        <f>B53/R53</f>
        <v>4.0889681638830337</v>
      </c>
      <c r="D53" s="60">
        <v>1320196</v>
      </c>
      <c r="E53" s="61">
        <f>D53/R53</f>
        <v>1783.9522187989839</v>
      </c>
      <c r="F53" s="63">
        <v>527934</v>
      </c>
      <c r="G53" s="61">
        <f>F53/R53</f>
        <v>713.38576293173344</v>
      </c>
      <c r="H53" s="60">
        <v>227245</v>
      </c>
      <c r="I53" s="61">
        <f>H53/R53</f>
        <v>307.07123939246532</v>
      </c>
      <c r="J53" s="63">
        <v>498528</v>
      </c>
      <c r="K53" s="61">
        <f>J53/R53</f>
        <v>673.65007296902877</v>
      </c>
      <c r="L53" s="63">
        <v>250438</v>
      </c>
      <c r="M53" s="74">
        <f>L53/R53</f>
        <v>338.41143721960975</v>
      </c>
      <c r="N53" s="60">
        <v>3293068</v>
      </c>
      <c r="O53" s="75">
        <f>N53/R53</f>
        <v>4449.8513593859798</v>
      </c>
      <c r="P53" s="71">
        <f>N53+L53+J53+H53+F53+D53+B53</f>
        <v>6120435</v>
      </c>
      <c r="Q53" s="68">
        <f>P53/R53</f>
        <v>8270.4110588616841</v>
      </c>
      <c r="R53" s="218">
        <v>740.04</v>
      </c>
      <c r="S53" s="218">
        <v>39358192</v>
      </c>
      <c r="T53" s="218">
        <v>54373</v>
      </c>
      <c r="U53" s="76">
        <f>P53/S53</f>
        <v>0.15550599986909969</v>
      </c>
      <c r="V53" s="7">
        <f>RANK(U53,$U$9:$U$82)</f>
        <v>1</v>
      </c>
    </row>
    <row r="54" spans="1:22">
      <c r="A54" s="37" t="s">
        <v>32</v>
      </c>
      <c r="B54" s="77">
        <v>0</v>
      </c>
      <c r="C54" s="73">
        <v>0</v>
      </c>
      <c r="D54" s="60">
        <v>10217826</v>
      </c>
      <c r="E54" s="61">
        <f>D54/R54</f>
        <v>881.07508512116669</v>
      </c>
      <c r="F54" s="63">
        <v>5400094</v>
      </c>
      <c r="G54" s="61">
        <f>F54/R54</f>
        <v>465.64585076241286</v>
      </c>
      <c r="H54" s="60">
        <v>2928276</v>
      </c>
      <c r="I54" s="61">
        <f>H54/R54</f>
        <v>252.5029322243567</v>
      </c>
      <c r="J54" s="63">
        <v>8424843</v>
      </c>
      <c r="K54" s="61">
        <f>J54/R54</f>
        <v>726.46757376348603</v>
      </c>
      <c r="L54" s="175">
        <v>-118</v>
      </c>
      <c r="M54" s="176">
        <f>L54/R54</f>
        <v>-1.0175047025100806E-2</v>
      </c>
      <c r="N54" s="60">
        <v>49586</v>
      </c>
      <c r="O54" s="75">
        <f>N54/R54</f>
        <v>4.2757617100563436</v>
      </c>
      <c r="P54" s="71">
        <f>N54+L54+J54+H54+F54+D54+B54</f>
        <v>27020507</v>
      </c>
      <c r="Q54" s="68">
        <f>P54/R54</f>
        <v>2329.9570285344535</v>
      </c>
      <c r="R54" s="218">
        <v>11596.998</v>
      </c>
      <c r="S54" s="218">
        <v>471546929</v>
      </c>
      <c r="T54" s="218">
        <v>40749</v>
      </c>
      <c r="U54" s="76">
        <f>P54/S54</f>
        <v>5.7301840682754186E-2</v>
      </c>
      <c r="V54" s="7">
        <f>RANK(U54,$U$9:$U$82)</f>
        <v>34</v>
      </c>
    </row>
    <row r="55" spans="1:22">
      <c r="A55" s="37"/>
      <c r="B55" s="63"/>
      <c r="C55" s="68"/>
      <c r="D55" s="62"/>
      <c r="E55" s="68"/>
      <c r="F55" s="63"/>
      <c r="G55" s="68"/>
      <c r="H55" s="62"/>
      <c r="I55" s="68"/>
      <c r="J55" s="63"/>
      <c r="K55" s="68"/>
      <c r="L55" s="62"/>
      <c r="M55" s="68"/>
      <c r="N55" s="62"/>
      <c r="O55" s="68"/>
      <c r="P55" s="62"/>
      <c r="Q55" s="68"/>
      <c r="R55" s="63"/>
      <c r="S55" s="63"/>
      <c r="T55" s="63"/>
      <c r="U55" s="79"/>
      <c r="V55" s="103"/>
    </row>
    <row r="56" spans="1:22">
      <c r="A56" s="37"/>
      <c r="B56" s="63"/>
      <c r="C56" s="68"/>
      <c r="D56" s="62"/>
      <c r="E56" s="68"/>
      <c r="F56" s="63"/>
      <c r="G56" s="68"/>
      <c r="H56" s="62"/>
      <c r="I56" s="68"/>
      <c r="J56" s="63"/>
      <c r="K56" s="68"/>
      <c r="L56" s="62"/>
      <c r="M56" s="68"/>
      <c r="N56" s="62"/>
      <c r="O56" s="68"/>
      <c r="P56" s="62"/>
      <c r="Q56" s="68"/>
      <c r="R56" s="63"/>
      <c r="S56" s="63"/>
      <c r="T56" s="63"/>
      <c r="U56" s="79"/>
      <c r="V56" s="103"/>
    </row>
    <row r="57" spans="1:22">
      <c r="A57" s="80"/>
      <c r="B57" s="63"/>
      <c r="C57" s="68"/>
      <c r="D57" s="62"/>
      <c r="E57" s="68"/>
      <c r="F57" s="63"/>
      <c r="G57" s="68"/>
      <c r="H57" s="1" t="s">
        <v>60</v>
      </c>
      <c r="I57" s="2"/>
      <c r="J57" s="3"/>
      <c r="K57" s="4"/>
      <c r="L57" s="5"/>
      <c r="M57" s="6"/>
      <c r="N57" s="5"/>
      <c r="O57" s="68"/>
      <c r="P57" s="62"/>
      <c r="Q57" s="68"/>
      <c r="R57" s="81"/>
      <c r="S57" s="63"/>
      <c r="T57" s="63"/>
      <c r="U57" s="79"/>
      <c r="V57" s="103"/>
    </row>
    <row r="58" spans="1:22">
      <c r="A58" s="10"/>
      <c r="B58" s="11"/>
      <c r="C58" s="12"/>
      <c r="D58" s="13" t="s">
        <v>78</v>
      </c>
      <c r="E58" s="14"/>
      <c r="F58" s="15"/>
      <c r="G58" s="12"/>
      <c r="H58" s="16"/>
      <c r="I58" s="14"/>
      <c r="J58" s="17"/>
      <c r="K58" s="16"/>
      <c r="L58" s="14"/>
      <c r="M58" s="18"/>
      <c r="N58" s="14"/>
      <c r="O58" s="15"/>
      <c r="P58" s="19"/>
      <c r="Q58" s="20"/>
      <c r="R58" s="21" t="s">
        <v>85</v>
      </c>
      <c r="S58" s="22"/>
      <c r="T58" s="22"/>
      <c r="U58" s="15"/>
      <c r="V58" s="106"/>
    </row>
    <row r="59" spans="1:22">
      <c r="A59" s="23"/>
      <c r="B59" s="24"/>
      <c r="C59" s="25"/>
      <c r="D59" s="26" t="s">
        <v>70</v>
      </c>
      <c r="E59" s="27"/>
      <c r="F59" s="28"/>
      <c r="G59" s="25"/>
      <c r="H59" s="29"/>
      <c r="I59" s="30"/>
      <c r="J59" s="31" t="s">
        <v>51</v>
      </c>
      <c r="K59" s="16"/>
      <c r="L59" s="16"/>
      <c r="M59" s="32"/>
      <c r="N59" s="29"/>
      <c r="O59" s="33"/>
      <c r="P59" s="34"/>
      <c r="Q59" s="35"/>
      <c r="R59" s="219" t="s">
        <v>64</v>
      </c>
      <c r="S59" s="210" t="s">
        <v>83</v>
      </c>
      <c r="T59" s="211"/>
      <c r="U59" s="36" t="s">
        <v>58</v>
      </c>
      <c r="V59" s="103"/>
    </row>
    <row r="60" spans="1:22">
      <c r="A60" s="23"/>
      <c r="B60" s="38" t="s">
        <v>69</v>
      </c>
      <c r="C60" s="39"/>
      <c r="D60" s="40" t="s">
        <v>91</v>
      </c>
      <c r="E60" s="41"/>
      <c r="F60" s="141" t="s">
        <v>79</v>
      </c>
      <c r="G60" s="134"/>
      <c r="H60" s="43" t="s">
        <v>71</v>
      </c>
      <c r="I60" s="44"/>
      <c r="J60" s="31" t="s">
        <v>61</v>
      </c>
      <c r="K60" s="16"/>
      <c r="L60" s="45" t="s">
        <v>50</v>
      </c>
      <c r="M60" s="46"/>
      <c r="N60" s="47" t="s">
        <v>72</v>
      </c>
      <c r="O60" s="48"/>
      <c r="P60" s="42" t="s">
        <v>73</v>
      </c>
      <c r="Q60" s="48"/>
      <c r="R60" s="143" t="s">
        <v>65</v>
      </c>
      <c r="S60" s="213" t="s">
        <v>84</v>
      </c>
      <c r="T60" s="214"/>
      <c r="U60" s="50" t="s">
        <v>55</v>
      </c>
      <c r="V60" s="107"/>
    </row>
    <row r="61" spans="1:22">
      <c r="B61" s="51"/>
      <c r="C61" s="52" t="s">
        <v>48</v>
      </c>
      <c r="D61" s="27"/>
      <c r="E61" s="52" t="s">
        <v>48</v>
      </c>
      <c r="F61" s="53"/>
      <c r="G61" s="52" t="s">
        <v>48</v>
      </c>
      <c r="H61" s="53"/>
      <c r="I61" s="52" t="s">
        <v>48</v>
      </c>
      <c r="J61" s="53"/>
      <c r="K61" s="52" t="s">
        <v>48</v>
      </c>
      <c r="L61" s="53"/>
      <c r="M61" s="52" t="s">
        <v>48</v>
      </c>
      <c r="N61" s="53"/>
      <c r="O61" s="52" t="s">
        <v>48</v>
      </c>
      <c r="P61" s="53"/>
      <c r="Q61" s="52" t="s">
        <v>48</v>
      </c>
      <c r="R61" s="143" t="s">
        <v>56</v>
      </c>
      <c r="S61" s="142"/>
      <c r="T61" s="135" t="s">
        <v>48</v>
      </c>
      <c r="U61" s="36" t="s">
        <v>59</v>
      </c>
      <c r="V61" s="103"/>
    </row>
    <row r="62" spans="1:22">
      <c r="B62" s="54" t="s">
        <v>49</v>
      </c>
      <c r="C62" s="55" t="s">
        <v>66</v>
      </c>
      <c r="D62" s="54" t="s">
        <v>49</v>
      </c>
      <c r="E62" s="55" t="s">
        <v>66</v>
      </c>
      <c r="F62" s="49" t="s">
        <v>49</v>
      </c>
      <c r="G62" s="55" t="s">
        <v>66</v>
      </c>
      <c r="H62" s="49" t="s">
        <v>49</v>
      </c>
      <c r="I62" s="55" t="s">
        <v>66</v>
      </c>
      <c r="J62" s="49" t="s">
        <v>49</v>
      </c>
      <c r="K62" s="55" t="s">
        <v>66</v>
      </c>
      <c r="L62" s="49" t="s">
        <v>49</v>
      </c>
      <c r="M62" s="55" t="s">
        <v>66</v>
      </c>
      <c r="N62" s="49" t="s">
        <v>49</v>
      </c>
      <c r="O62" s="55" t="s">
        <v>66</v>
      </c>
      <c r="P62" s="49" t="s">
        <v>49</v>
      </c>
      <c r="Q62" s="55" t="s">
        <v>66</v>
      </c>
      <c r="R62" s="220" t="s">
        <v>80</v>
      </c>
      <c r="S62" s="143" t="s">
        <v>49</v>
      </c>
      <c r="T62" s="136" t="s">
        <v>66</v>
      </c>
      <c r="U62" s="36" t="s">
        <v>53</v>
      </c>
      <c r="V62" s="107"/>
    </row>
    <row r="63" spans="1:22">
      <c r="A63" s="56" t="s">
        <v>68</v>
      </c>
      <c r="B63" s="57" t="s">
        <v>62</v>
      </c>
      <c r="C63" s="58" t="s">
        <v>67</v>
      </c>
      <c r="D63" s="57" t="s">
        <v>62</v>
      </c>
      <c r="E63" s="58" t="s">
        <v>67</v>
      </c>
      <c r="F63" s="57" t="s">
        <v>62</v>
      </c>
      <c r="G63" s="58" t="s">
        <v>67</v>
      </c>
      <c r="H63" s="57" t="s">
        <v>62</v>
      </c>
      <c r="I63" s="58" t="s">
        <v>67</v>
      </c>
      <c r="J63" s="57" t="s">
        <v>62</v>
      </c>
      <c r="K63" s="58" t="s">
        <v>67</v>
      </c>
      <c r="L63" s="57" t="s">
        <v>62</v>
      </c>
      <c r="M63" s="58" t="s">
        <v>67</v>
      </c>
      <c r="N63" s="57" t="s">
        <v>62</v>
      </c>
      <c r="O63" s="58" t="s">
        <v>67</v>
      </c>
      <c r="P63" s="57" t="s">
        <v>62</v>
      </c>
      <c r="Q63" s="58" t="s">
        <v>67</v>
      </c>
      <c r="R63" s="137" t="s">
        <v>63</v>
      </c>
      <c r="S63" s="133" t="s">
        <v>62</v>
      </c>
      <c r="T63" s="137" t="s">
        <v>67</v>
      </c>
      <c r="U63" s="59" t="s">
        <v>54</v>
      </c>
      <c r="V63" s="102" t="s">
        <v>52</v>
      </c>
    </row>
    <row r="64" spans="1:22">
      <c r="A64" s="37" t="s">
        <v>33</v>
      </c>
      <c r="B64" s="115">
        <v>0</v>
      </c>
      <c r="C64" s="73">
        <v>0</v>
      </c>
      <c r="D64" s="60">
        <v>2599203</v>
      </c>
      <c r="E64" s="61">
        <f>D64/R64</f>
        <v>669.96502225739187</v>
      </c>
      <c r="F64" s="63">
        <v>1390155</v>
      </c>
      <c r="G64" s="61">
        <f>F64/R64</f>
        <v>358.32338817561561</v>
      </c>
      <c r="H64" s="60">
        <v>1057768</v>
      </c>
      <c r="I64" s="61">
        <f>H64/R64</f>
        <v>272.64802389930946</v>
      </c>
      <c r="J64" s="63">
        <v>2962128</v>
      </c>
      <c r="K64" s="61">
        <f>J64/R64</f>
        <v>763.5117962888022</v>
      </c>
      <c r="L64" s="63">
        <v>397290</v>
      </c>
      <c r="M64" s="74">
        <f>L64/R64</f>
        <v>102.40462314510994</v>
      </c>
      <c r="N64" s="113">
        <v>696758</v>
      </c>
      <c r="O64" s="68">
        <f>N64/R64</f>
        <v>179.59485618399788</v>
      </c>
      <c r="P64" s="65">
        <f>N64+L64+J64+H64+F64+D64+B64</f>
        <v>9103302</v>
      </c>
      <c r="Q64" s="75">
        <f>P64/R64</f>
        <v>2346.4477099502269</v>
      </c>
      <c r="R64" s="218">
        <v>3879.61</v>
      </c>
      <c r="S64" s="218">
        <v>161685876</v>
      </c>
      <c r="T64" s="218">
        <v>41962</v>
      </c>
      <c r="U64" s="69">
        <f>P64/S64</f>
        <v>5.6302394650723848E-2</v>
      </c>
      <c r="V64" s="7">
        <f>RANK(U64,$U$9:$U$82)</f>
        <v>37</v>
      </c>
    </row>
    <row r="65" spans="1:22">
      <c r="A65" s="37" t="s">
        <v>34</v>
      </c>
      <c r="B65" s="60">
        <v>21740</v>
      </c>
      <c r="C65" s="61">
        <f>B65/R65</f>
        <v>5.4744130366574151</v>
      </c>
      <c r="D65" s="70">
        <v>0</v>
      </c>
      <c r="E65" s="73">
        <v>0</v>
      </c>
      <c r="F65" s="63">
        <v>1443722</v>
      </c>
      <c r="G65" s="61">
        <f>F65/R65</f>
        <v>363.54786283850581</v>
      </c>
      <c r="H65" s="60">
        <v>957961</v>
      </c>
      <c r="I65" s="61">
        <f>H65/R65</f>
        <v>241.22696352389025</v>
      </c>
      <c r="J65" s="63">
        <v>6649418</v>
      </c>
      <c r="K65" s="61">
        <f>J65/R65</f>
        <v>1674.4094105512638</v>
      </c>
      <c r="L65" s="63">
        <v>495134</v>
      </c>
      <c r="M65" s="74">
        <f>L65/R65</f>
        <v>124.68114188097205</v>
      </c>
      <c r="N65" s="60">
        <v>112029</v>
      </c>
      <c r="O65" s="68">
        <f>N65/R65</f>
        <v>28.210350417833187</v>
      </c>
      <c r="P65" s="71">
        <f>N65+L65+J65+H65+F65+D65+B65</f>
        <v>9680004</v>
      </c>
      <c r="Q65" s="75">
        <f>P65/R65</f>
        <v>2437.5501422491225</v>
      </c>
      <c r="R65" s="218">
        <v>3971.2020000000002</v>
      </c>
      <c r="S65" s="218">
        <v>154869050</v>
      </c>
      <c r="T65" s="218">
        <v>39426</v>
      </c>
      <c r="U65" s="76">
        <f>P65/S65</f>
        <v>6.2504444884242533E-2</v>
      </c>
      <c r="V65" s="7">
        <f>RANK(U65,$U$9:$U$82)</f>
        <v>27</v>
      </c>
    </row>
    <row r="66" spans="1:22">
      <c r="A66" s="37" t="s">
        <v>35</v>
      </c>
      <c r="B66" s="60">
        <v>45017</v>
      </c>
      <c r="C66" s="61">
        <f>B66/R66</f>
        <v>3.5186665506726831</v>
      </c>
      <c r="D66" s="60">
        <v>9497906</v>
      </c>
      <c r="E66" s="61">
        <f>D66/R66</f>
        <v>742.38541314688632</v>
      </c>
      <c r="F66" s="63">
        <v>7921523</v>
      </c>
      <c r="G66" s="61">
        <f>F66/R66</f>
        <v>619.17049138068558</v>
      </c>
      <c r="H66" s="60">
        <v>2302934</v>
      </c>
      <c r="I66" s="61">
        <f>H66/R66</f>
        <v>180.00437244167415</v>
      </c>
      <c r="J66" s="63">
        <v>10809736</v>
      </c>
      <c r="K66" s="61">
        <f>J66/R66</f>
        <v>844.922062438686</v>
      </c>
      <c r="L66" s="63">
        <v>2301589</v>
      </c>
      <c r="M66" s="74">
        <f>L66/R66</f>
        <v>179.89924312362419</v>
      </c>
      <c r="N66" s="60">
        <v>1314164</v>
      </c>
      <c r="O66" s="68">
        <f>N66/R66</f>
        <v>102.71908187791759</v>
      </c>
      <c r="P66" s="71">
        <f>N66+L66+J66+H66+F66+D66+B66</f>
        <v>34192869</v>
      </c>
      <c r="Q66" s="75">
        <f>P66/R66</f>
        <v>2672.6193309601463</v>
      </c>
      <c r="R66" s="218">
        <v>12793.767</v>
      </c>
      <c r="S66" s="218">
        <v>588296421</v>
      </c>
      <c r="T66" s="218">
        <v>46028</v>
      </c>
      <c r="U66" s="76">
        <f>P66/S66</f>
        <v>5.8121837528567935E-2</v>
      </c>
      <c r="V66" s="7">
        <f>RANK(U66,$U$9:$U$82)</f>
        <v>33</v>
      </c>
    </row>
    <row r="67" spans="1:22">
      <c r="A67" s="37" t="s">
        <v>36</v>
      </c>
      <c r="B67" s="60">
        <v>2567</v>
      </c>
      <c r="C67" s="61">
        <f>B67/R67</f>
        <v>2.4333898628030721</v>
      </c>
      <c r="D67" s="60">
        <v>906687</v>
      </c>
      <c r="E67" s="61">
        <f>D67/R67</f>
        <v>859.49472323152668</v>
      </c>
      <c r="F67" s="63">
        <v>622684</v>
      </c>
      <c r="G67" s="61">
        <f>F67/R67</f>
        <v>590.27383456551149</v>
      </c>
      <c r="H67" s="60">
        <v>137657</v>
      </c>
      <c r="I67" s="61">
        <f>H67/R67</f>
        <v>130.49207181296552</v>
      </c>
      <c r="J67" s="63">
        <v>1109636</v>
      </c>
      <c r="K67" s="61">
        <f>J67/R67</f>
        <v>1051.8804027274443</v>
      </c>
      <c r="L67" s="63">
        <v>137528</v>
      </c>
      <c r="M67" s="74">
        <f>L67/R67</f>
        <v>130.36978615176506</v>
      </c>
      <c r="N67" s="60">
        <v>57676</v>
      </c>
      <c r="O67" s="68">
        <f>N67/R67</f>
        <v>54.674013917814563</v>
      </c>
      <c r="P67" s="71">
        <f>N67+L67+J67+H67+F67+D67+B67</f>
        <v>2974435</v>
      </c>
      <c r="Q67" s="75">
        <f>P67/R67</f>
        <v>2819.6182222698308</v>
      </c>
      <c r="R67" s="218">
        <v>1054.9069999999999</v>
      </c>
      <c r="S67" s="218">
        <v>48607267</v>
      </c>
      <c r="T67" s="218">
        <v>46145</v>
      </c>
      <c r="U67" s="76">
        <f>P67/S67</f>
        <v>6.1193216232461704E-2</v>
      </c>
      <c r="V67" s="7">
        <f>RANK(U67,$U$9:$U$82)</f>
        <v>28</v>
      </c>
    </row>
    <row r="68" spans="1:22">
      <c r="A68" s="37" t="s">
        <v>37</v>
      </c>
      <c r="B68" s="60">
        <v>21664</v>
      </c>
      <c r="C68" s="61">
        <f>B68/R68</f>
        <v>4.4860803949341088</v>
      </c>
      <c r="D68" s="60">
        <v>3370643</v>
      </c>
      <c r="E68" s="61">
        <f>D68/R68</f>
        <v>697.97708090019796</v>
      </c>
      <c r="F68" s="63">
        <v>1257720</v>
      </c>
      <c r="G68" s="61">
        <f>F68/R68</f>
        <v>260.4428099296772</v>
      </c>
      <c r="H68" s="60">
        <v>471862</v>
      </c>
      <c r="I68" s="61">
        <f>H68/R68</f>
        <v>97.7109890747045</v>
      </c>
      <c r="J68" s="63">
        <v>3455706</v>
      </c>
      <c r="K68" s="61">
        <f>J68/R68</f>
        <v>715.5915314464628</v>
      </c>
      <c r="L68" s="63">
        <v>366263</v>
      </c>
      <c r="M68" s="74">
        <f>L68/R68</f>
        <v>75.844039128958244</v>
      </c>
      <c r="N68" s="60">
        <v>60334</v>
      </c>
      <c r="O68" s="68">
        <f>N68/R68</f>
        <v>12.493684201807355</v>
      </c>
      <c r="P68" s="71">
        <f>N68+L68+J68+H68+F68+D68+B68</f>
        <v>9004192</v>
      </c>
      <c r="Q68" s="75">
        <f>P68/R68</f>
        <v>1864.5462150767421</v>
      </c>
      <c r="R68" s="218">
        <v>4829.16</v>
      </c>
      <c r="S68" s="218">
        <v>169269397</v>
      </c>
      <c r="T68" s="218">
        <v>35472</v>
      </c>
      <c r="U68" s="76">
        <f>P68/S68</f>
        <v>5.3194447192365199E-2</v>
      </c>
      <c r="V68" s="7">
        <f>RANK(U68,$U$9:$U$82)</f>
        <v>39</v>
      </c>
    </row>
    <row r="69" spans="1:22">
      <c r="A69" s="37"/>
      <c r="B69" s="60"/>
      <c r="C69" s="61"/>
      <c r="D69" s="62"/>
      <c r="E69" s="61"/>
      <c r="F69" s="63"/>
      <c r="G69" s="61"/>
      <c r="H69" s="60"/>
      <c r="I69" s="61"/>
      <c r="J69" s="63"/>
      <c r="K69" s="61"/>
      <c r="L69" s="63"/>
      <c r="M69" s="74"/>
      <c r="N69" s="60"/>
      <c r="O69" s="68"/>
      <c r="P69" s="71"/>
      <c r="Q69" s="68"/>
      <c r="R69" s="218"/>
      <c r="S69" s="218"/>
      <c r="T69" s="218"/>
      <c r="U69" s="76"/>
      <c r="V69" s="105"/>
    </row>
    <row r="70" spans="1:22" ht="4.5" customHeight="1">
      <c r="A70" s="37"/>
      <c r="B70" s="60"/>
      <c r="C70" s="61"/>
      <c r="D70" s="62"/>
      <c r="E70" s="61"/>
      <c r="F70" s="63"/>
      <c r="G70" s="61"/>
      <c r="H70" s="60"/>
      <c r="I70" s="61"/>
      <c r="J70" s="63"/>
      <c r="K70" s="61"/>
      <c r="L70" s="63"/>
      <c r="M70" s="74"/>
      <c r="N70" s="60"/>
      <c r="O70" s="68"/>
      <c r="P70" s="71"/>
      <c r="Q70" s="68"/>
      <c r="R70" s="218"/>
      <c r="S70" s="218"/>
      <c r="T70" s="218"/>
      <c r="U70" s="76"/>
      <c r="V70" s="104"/>
    </row>
    <row r="71" spans="1:22">
      <c r="A71" s="37" t="s">
        <v>38</v>
      </c>
      <c r="B71" s="77">
        <v>0</v>
      </c>
      <c r="C71" s="73">
        <v>0</v>
      </c>
      <c r="D71" s="60">
        <v>914979</v>
      </c>
      <c r="E71" s="61">
        <f>D71/R71</f>
        <v>1072.2778751769592</v>
      </c>
      <c r="F71" s="63">
        <v>381769</v>
      </c>
      <c r="G71" s="61">
        <f>F71/R71</f>
        <v>447.40092628184095</v>
      </c>
      <c r="H71" s="60">
        <v>277787</v>
      </c>
      <c r="I71" s="61">
        <f>H71/R71</f>
        <v>325.54283115982111</v>
      </c>
      <c r="J71" s="72">
        <v>0</v>
      </c>
      <c r="K71" s="73">
        <v>0</v>
      </c>
      <c r="L71" s="63">
        <v>24819</v>
      </c>
      <c r="M71" s="74">
        <f>L71/R71</f>
        <v>29.085765448187281</v>
      </c>
      <c r="N71" s="60">
        <v>9142</v>
      </c>
      <c r="O71" s="68">
        <f>N71/R71</f>
        <v>10.713649531702652</v>
      </c>
      <c r="P71" s="71">
        <f>N71+L71+J71+H71+F71+D71+B71</f>
        <v>1608496</v>
      </c>
      <c r="Q71" s="68">
        <f>P71/R71</f>
        <v>1885.0210475985114</v>
      </c>
      <c r="R71" s="218">
        <v>853.30399999999997</v>
      </c>
      <c r="S71" s="218">
        <v>37855216</v>
      </c>
      <c r="T71" s="218">
        <v>44772</v>
      </c>
      <c r="U71" s="76">
        <f>P71/S71</f>
        <v>4.2490736283211275E-2</v>
      </c>
      <c r="V71" s="7">
        <f>RANK(U71,$U$9:$U$82)</f>
        <v>49</v>
      </c>
    </row>
    <row r="72" spans="1:22">
      <c r="A72" s="37" t="s">
        <v>39</v>
      </c>
      <c r="B72" s="77">
        <v>0</v>
      </c>
      <c r="C72" s="73">
        <v>0</v>
      </c>
      <c r="D72" s="60">
        <v>6192281</v>
      </c>
      <c r="E72" s="61">
        <f>D72/R72</f>
        <v>945.70708632652384</v>
      </c>
      <c r="F72" s="63">
        <v>2565804</v>
      </c>
      <c r="G72" s="61">
        <f>F72/R72</f>
        <v>391.85867452154383</v>
      </c>
      <c r="H72" s="60">
        <v>1335392</v>
      </c>
      <c r="I72" s="61">
        <f>H72/R72</f>
        <v>203.94579597142786</v>
      </c>
      <c r="J72" s="63">
        <v>239219</v>
      </c>
      <c r="K72" s="61">
        <f>J72/R72</f>
        <v>36.534372953027273</v>
      </c>
      <c r="L72" s="63">
        <v>1176971</v>
      </c>
      <c r="M72" s="74">
        <f>L72/R72</f>
        <v>179.75117975117973</v>
      </c>
      <c r="N72" s="60">
        <v>296662</v>
      </c>
      <c r="O72" s="68">
        <f>N72/R72</f>
        <v>45.307271366367125</v>
      </c>
      <c r="P72" s="71">
        <f>N72+L72+J72+H72+F72+D72+B72</f>
        <v>11806329</v>
      </c>
      <c r="Q72" s="68">
        <f>P72/R72</f>
        <v>1803.1043808900697</v>
      </c>
      <c r="R72" s="218">
        <v>6547.7790000000005</v>
      </c>
      <c r="S72" s="218">
        <v>255422103</v>
      </c>
      <c r="T72" s="218">
        <v>39312</v>
      </c>
      <c r="U72" s="76">
        <f>P72/S72</f>
        <v>4.6222816511693979E-2</v>
      </c>
      <c r="V72" s="7">
        <f>RANK(U72,$U$9:$U$82)</f>
        <v>46</v>
      </c>
    </row>
    <row r="73" spans="1:22">
      <c r="A73" s="37" t="s">
        <v>40</v>
      </c>
      <c r="B73" s="77">
        <v>0</v>
      </c>
      <c r="C73" s="73">
        <v>0</v>
      </c>
      <c r="D73" s="60">
        <v>32336032</v>
      </c>
      <c r="E73" s="61">
        <f>D73/R73</f>
        <v>1198.5595653046407</v>
      </c>
      <c r="F73" s="63">
        <v>13296335</v>
      </c>
      <c r="G73" s="61">
        <f>F73/R73</f>
        <v>492.83874712100982</v>
      </c>
      <c r="H73" s="60">
        <v>3499902</v>
      </c>
      <c r="I73" s="61">
        <f>H73/R73</f>
        <v>129.72652364176417</v>
      </c>
      <c r="J73" s="72">
        <v>0</v>
      </c>
      <c r="K73" s="73">
        <v>0</v>
      </c>
      <c r="L73" s="70">
        <v>0</v>
      </c>
      <c r="M73" s="78">
        <v>0</v>
      </c>
      <c r="N73" s="60">
        <v>6014350</v>
      </c>
      <c r="O73" s="68">
        <f>N73/R73</f>
        <v>222.92644693046958</v>
      </c>
      <c r="P73" s="71">
        <f>N73+L73+J73+H73+F73+D73+B73</f>
        <v>55146619</v>
      </c>
      <c r="Q73" s="68">
        <f>P73/R73</f>
        <v>2044.0512829978843</v>
      </c>
      <c r="R73" s="218">
        <v>26979.078000000001</v>
      </c>
      <c r="S73" s="218">
        <v>1161133804</v>
      </c>
      <c r="T73" s="218">
        <v>43807</v>
      </c>
      <c r="U73" s="76">
        <f>P73/S73</f>
        <v>4.7493767565826545E-2</v>
      </c>
      <c r="V73" s="7">
        <f>RANK(U73,$U$9:$U$82)</f>
        <v>44</v>
      </c>
    </row>
    <row r="74" spans="1:22">
      <c r="A74" s="37" t="s">
        <v>41</v>
      </c>
      <c r="B74" s="77">
        <v>0</v>
      </c>
      <c r="C74" s="73">
        <v>0</v>
      </c>
      <c r="D74" s="60">
        <v>1823355</v>
      </c>
      <c r="E74" s="61">
        <f>D74/R74</f>
        <v>619.24137832662814</v>
      </c>
      <c r="F74" s="63">
        <v>858745</v>
      </c>
      <c r="G74" s="61">
        <f>F74/R74</f>
        <v>291.64394066492827</v>
      </c>
      <c r="H74" s="60">
        <v>276824</v>
      </c>
      <c r="I74" s="61">
        <f>H74/R74</f>
        <v>94.013988122933014</v>
      </c>
      <c r="J74" s="63">
        <v>2889912</v>
      </c>
      <c r="K74" s="61">
        <f>J74/R74</f>
        <v>981.46169567783704</v>
      </c>
      <c r="L74" s="63">
        <v>307910</v>
      </c>
      <c r="M74" s="74">
        <f>L74/R74</f>
        <v>104.5713055332352</v>
      </c>
      <c r="N74" s="60">
        <v>155743</v>
      </c>
      <c r="O74" s="68">
        <f>N74/R74</f>
        <v>52.892887004847687</v>
      </c>
      <c r="P74" s="71">
        <f>N74+L74+J74+H74+F74+D74+B74</f>
        <v>6312489</v>
      </c>
      <c r="Q74" s="68">
        <f>P74/R74</f>
        <v>2143.8251953304093</v>
      </c>
      <c r="R74" s="218">
        <v>2944.498</v>
      </c>
      <c r="S74" s="218">
        <v>106072574</v>
      </c>
      <c r="T74" s="218">
        <v>36542</v>
      </c>
      <c r="U74" s="76">
        <f>P74/S74</f>
        <v>5.9511038169018128E-2</v>
      </c>
      <c r="V74" s="7">
        <f>RANK(U74,$U$9:$U$82)</f>
        <v>31</v>
      </c>
    </row>
    <row r="75" spans="1:22">
      <c r="A75" s="37" t="s">
        <v>42</v>
      </c>
      <c r="B75" s="60">
        <v>985478</v>
      </c>
      <c r="C75" s="61">
        <f>B75/R75</f>
        <v>1572.3195382015963</v>
      </c>
      <c r="D75" s="60">
        <v>354541</v>
      </c>
      <c r="E75" s="61">
        <f>D75/R75</f>
        <v>565.66634810064977</v>
      </c>
      <c r="F75" s="63">
        <v>660419</v>
      </c>
      <c r="G75" s="61">
        <f>F75/R75</f>
        <v>1053.6914036635624</v>
      </c>
      <c r="H75" s="60">
        <v>109996</v>
      </c>
      <c r="I75" s="61">
        <f>H75/R75</f>
        <v>175.49743365556895</v>
      </c>
      <c r="J75" s="63">
        <v>675240</v>
      </c>
      <c r="K75" s="61">
        <f>J75/R75</f>
        <v>1077.3381495834974</v>
      </c>
      <c r="L75" s="63">
        <v>105817</v>
      </c>
      <c r="M75" s="74">
        <f>L75/R75</f>
        <v>168.82988415152678</v>
      </c>
      <c r="N75" s="60">
        <v>71040</v>
      </c>
      <c r="O75" s="68">
        <f>N75/R75</f>
        <v>113.3435551010184</v>
      </c>
      <c r="P75" s="71">
        <f>N75+L75+J75+H75+F75+D75+B75</f>
        <v>2962531</v>
      </c>
      <c r="Q75" s="68">
        <f>P75/R75</f>
        <v>4726.6863124574202</v>
      </c>
      <c r="R75" s="218">
        <v>626.76700000000005</v>
      </c>
      <c r="S75" s="218">
        <v>28107555</v>
      </c>
      <c r="T75" s="218">
        <v>44839</v>
      </c>
      <c r="U75" s="76">
        <f>P75/S75</f>
        <v>0.10539981154533007</v>
      </c>
      <c r="V75" s="7">
        <f>RANK(U75,$U$9:$U$82)</f>
        <v>2</v>
      </c>
    </row>
    <row r="76" spans="1:22">
      <c r="A76" s="37"/>
      <c r="B76" s="60"/>
      <c r="C76" s="61"/>
      <c r="D76" s="62"/>
      <c r="E76" s="61"/>
      <c r="F76" s="63"/>
      <c r="G76" s="61"/>
      <c r="H76" s="60"/>
      <c r="I76" s="61"/>
      <c r="J76" s="63"/>
      <c r="K76" s="61"/>
      <c r="L76" s="63"/>
      <c r="M76" s="74"/>
      <c r="N76" s="60"/>
      <c r="O76" s="68"/>
      <c r="P76" s="71"/>
      <c r="Q76" s="68"/>
      <c r="R76" s="218"/>
      <c r="S76" s="218"/>
      <c r="T76" s="218"/>
      <c r="U76" s="76"/>
      <c r="V76" s="112"/>
    </row>
    <row r="77" spans="1:22" ht="4.5" customHeight="1">
      <c r="A77" s="37"/>
      <c r="B77" s="60"/>
      <c r="C77" s="61"/>
      <c r="D77" s="62"/>
      <c r="E77" s="61"/>
      <c r="F77" s="63"/>
      <c r="G77" s="61"/>
      <c r="H77" s="60"/>
      <c r="I77" s="61"/>
      <c r="J77" s="63"/>
      <c r="K77" s="61"/>
      <c r="L77" s="63"/>
      <c r="M77" s="74"/>
      <c r="N77" s="60"/>
      <c r="O77" s="68"/>
      <c r="P77" s="71"/>
      <c r="Q77" s="68"/>
      <c r="R77" s="218"/>
      <c r="S77" s="218"/>
      <c r="T77" s="218"/>
      <c r="U77" s="76"/>
      <c r="V77" s="104"/>
    </row>
    <row r="78" spans="1:22">
      <c r="A78" s="37" t="s">
        <v>43</v>
      </c>
      <c r="B78" s="60">
        <v>35561</v>
      </c>
      <c r="C78" s="61">
        <f>B78/R78</f>
        <v>4.2700025864248952</v>
      </c>
      <c r="D78" s="60">
        <v>3565789</v>
      </c>
      <c r="E78" s="61">
        <f>D78/R78</f>
        <v>428.16366954375417</v>
      </c>
      <c r="F78" s="63">
        <v>2478539</v>
      </c>
      <c r="G78" s="61">
        <f>F78/R78</f>
        <v>297.61165154396599</v>
      </c>
      <c r="H78" s="60">
        <v>795515</v>
      </c>
      <c r="I78" s="61">
        <f>H78/R78</f>
        <v>95.521810622305352</v>
      </c>
      <c r="J78" s="63">
        <v>10877689</v>
      </c>
      <c r="K78" s="61">
        <f>J78/R78</f>
        <v>1306.1432514362823</v>
      </c>
      <c r="L78" s="63">
        <v>740511</v>
      </c>
      <c r="M78" s="74">
        <f>L78/R78</f>
        <v>88.917181329998755</v>
      </c>
      <c r="N78" s="60">
        <v>436814</v>
      </c>
      <c r="O78" s="68">
        <f>N78/R78</f>
        <v>52.450631584786827</v>
      </c>
      <c r="P78" s="71">
        <f>N78+L78+J78+H78+F78+D78+B78</f>
        <v>18930418</v>
      </c>
      <c r="Q78" s="75">
        <f>P78/R78</f>
        <v>2273.0781986475185</v>
      </c>
      <c r="R78" s="218">
        <v>8328.098</v>
      </c>
      <c r="S78" s="218">
        <v>404886361</v>
      </c>
      <c r="T78" s="218">
        <v>48956</v>
      </c>
      <c r="U78" s="76">
        <f>P78/S78</f>
        <v>4.6754891800368646E-2</v>
      </c>
      <c r="V78" s="7">
        <f>RANK(U78,$U$9:$U$82)</f>
        <v>45</v>
      </c>
    </row>
    <row r="79" spans="1:22">
      <c r="A79" s="37" t="s">
        <v>44</v>
      </c>
      <c r="B79" s="60">
        <v>1974354</v>
      </c>
      <c r="C79" s="61">
        <f>B79/R79</f>
        <v>279.52818891698143</v>
      </c>
      <c r="D79" s="60">
        <v>11767488</v>
      </c>
      <c r="E79" s="61">
        <f>D79/R79</f>
        <v>1666.0358824923553</v>
      </c>
      <c r="F79" s="63">
        <v>3442776</v>
      </c>
      <c r="G79" s="61">
        <f>F79/R79</f>
        <v>487.42674319136773</v>
      </c>
      <c r="H79" s="60">
        <v>1414960</v>
      </c>
      <c r="I79" s="61">
        <f>H79/R79</f>
        <v>200.3294273417898</v>
      </c>
      <c r="J79" s="72">
        <v>0</v>
      </c>
      <c r="K79" s="73">
        <v>0</v>
      </c>
      <c r="L79" s="70">
        <v>0</v>
      </c>
      <c r="M79" s="78">
        <v>0</v>
      </c>
      <c r="N79" s="60">
        <v>848321</v>
      </c>
      <c r="O79" s="68">
        <f>N79/R79</f>
        <v>120.10492178719855</v>
      </c>
      <c r="P79" s="71">
        <f>N79+L79+J79+H79+F79+D79+B79</f>
        <v>19447899</v>
      </c>
      <c r="Q79" s="75">
        <f>P79/R79</f>
        <v>2753.4251637296929</v>
      </c>
      <c r="R79" s="218">
        <v>7063.1660000000002</v>
      </c>
      <c r="S79" s="218">
        <v>331031362</v>
      </c>
      <c r="T79" s="218">
        <v>47468</v>
      </c>
      <c r="U79" s="76">
        <f>P79/S79</f>
        <v>5.8749415410374317E-2</v>
      </c>
      <c r="V79" s="7">
        <f>RANK(U79,$U$9:$U$82)</f>
        <v>32</v>
      </c>
    </row>
    <row r="80" spans="1:22">
      <c r="A80" s="37" t="s">
        <v>45</v>
      </c>
      <c r="B80" s="60">
        <v>6651</v>
      </c>
      <c r="C80" s="61">
        <f>B80/R80</f>
        <v>3.5975639769768888</v>
      </c>
      <c r="D80" s="60">
        <v>1221966</v>
      </c>
      <c r="E80" s="61">
        <f>D80/R80</f>
        <v>660.96840515569704</v>
      </c>
      <c r="F80" s="63">
        <v>1339027</v>
      </c>
      <c r="G80" s="61">
        <f>F80/R80</f>
        <v>724.28737022995529</v>
      </c>
      <c r="H80" s="60">
        <v>152754</v>
      </c>
      <c r="I80" s="61">
        <f>H80/R80</f>
        <v>82.625513116693384</v>
      </c>
      <c r="J80" s="63">
        <v>1770466</v>
      </c>
      <c r="K80" s="61">
        <f>J80/R80</f>
        <v>957.65519531835275</v>
      </c>
      <c r="L80" s="63">
        <v>203508</v>
      </c>
      <c r="M80" s="74">
        <f>L80/R80</f>
        <v>110.07864228335779</v>
      </c>
      <c r="N80" s="60">
        <v>692216</v>
      </c>
      <c r="O80" s="68">
        <f>N80/R80</f>
        <v>374.4235973367966</v>
      </c>
      <c r="P80" s="71">
        <f>N80+L80+J80+H80+F80+D80+B80</f>
        <v>5386588</v>
      </c>
      <c r="Q80" s="75">
        <f>P80/R80</f>
        <v>2913.6362874178299</v>
      </c>
      <c r="R80" s="218">
        <v>1848.751</v>
      </c>
      <c r="S80" s="218">
        <v>65177629</v>
      </c>
      <c r="T80" s="218">
        <v>35163</v>
      </c>
      <c r="U80" s="76">
        <f>P80/S80</f>
        <v>8.2644736892776502E-2</v>
      </c>
      <c r="V80" s="7">
        <f>RANK(U80,$U$9:$U$82)</f>
        <v>6</v>
      </c>
    </row>
    <row r="81" spans="1:23">
      <c r="A81" s="7" t="s">
        <v>46</v>
      </c>
      <c r="B81" s="60">
        <v>159069</v>
      </c>
      <c r="C81" s="61">
        <f>B81/R81</f>
        <v>27.618869360728628</v>
      </c>
      <c r="D81" s="60">
        <v>4628338</v>
      </c>
      <c r="E81" s="61">
        <f>D81/R81</f>
        <v>803.61014766733945</v>
      </c>
      <c r="F81" s="63">
        <v>2731201</v>
      </c>
      <c r="G81" s="61">
        <f>F81/R81</f>
        <v>474.21360300807441</v>
      </c>
      <c r="H81" s="60">
        <v>999469</v>
      </c>
      <c r="I81" s="61">
        <f>H81/R81</f>
        <v>173.53603619245789</v>
      </c>
      <c r="J81" s="63">
        <v>6793269</v>
      </c>
      <c r="K81" s="61">
        <f>J81/R81</f>
        <v>1179.5032912967806</v>
      </c>
      <c r="L81" s="63">
        <v>981282</v>
      </c>
      <c r="M81" s="74">
        <f>L81/R81</f>
        <v>170.37825952281406</v>
      </c>
      <c r="N81" s="60">
        <v>71888</v>
      </c>
      <c r="O81" s="68">
        <f>N81/R81</f>
        <v>12.481786398380953</v>
      </c>
      <c r="P81" s="71">
        <f>N81+L81+J81+H81+F81+D81+B81</f>
        <v>16364516</v>
      </c>
      <c r="Q81" s="75">
        <f>P81/R81</f>
        <v>2841.341993446576</v>
      </c>
      <c r="R81" s="218">
        <v>5759.4319999999998</v>
      </c>
      <c r="S81" s="218">
        <v>245437590</v>
      </c>
      <c r="T81" s="218">
        <v>42737</v>
      </c>
      <c r="U81" s="76">
        <f>P81/S81</f>
        <v>6.6674856121264878E-2</v>
      </c>
      <c r="V81" s="7">
        <f>RANK(U81,$U$9:$U$82)</f>
        <v>19</v>
      </c>
    </row>
    <row r="82" spans="1:23">
      <c r="A82" s="7" t="s">
        <v>47</v>
      </c>
      <c r="B82" s="60">
        <v>300096</v>
      </c>
      <c r="C82" s="61">
        <f>B82/R82</f>
        <v>513.59566253183277</v>
      </c>
      <c r="D82" s="60">
        <v>765543</v>
      </c>
      <c r="E82" s="61">
        <f>D82/R82</f>
        <v>1310.1792902324819</v>
      </c>
      <c r="F82" s="81">
        <v>160214</v>
      </c>
      <c r="G82" s="61">
        <f>F82/R82</f>
        <v>274.19630877077685</v>
      </c>
      <c r="H82" s="82">
        <v>148092</v>
      </c>
      <c r="I82" s="61">
        <f>H82/R82</f>
        <v>253.45025876940772</v>
      </c>
      <c r="J82" s="84">
        <v>0</v>
      </c>
      <c r="K82" s="85">
        <v>0</v>
      </c>
      <c r="L82" s="86">
        <v>0</v>
      </c>
      <c r="M82" s="87">
        <v>0</v>
      </c>
      <c r="N82" s="82">
        <v>889442</v>
      </c>
      <c r="O82" s="68">
        <f>N82/R82</f>
        <v>1522.2247323311153</v>
      </c>
      <c r="P82" s="83">
        <f>N82+L82+J82+H82+F82+D82+B82</f>
        <v>2263387</v>
      </c>
      <c r="Q82" s="88">
        <f>P82/R82</f>
        <v>3873.6462526356145</v>
      </c>
      <c r="R82" s="221">
        <v>584.30399999999997</v>
      </c>
      <c r="S82" s="221">
        <v>30205928</v>
      </c>
      <c r="T82" s="221">
        <v>51791</v>
      </c>
      <c r="U82" s="89">
        <f>P82/S82</f>
        <v>7.493188092085766E-2</v>
      </c>
      <c r="V82" s="7">
        <f>RANK(U82,$U$9:$U$82)</f>
        <v>11</v>
      </c>
    </row>
    <row r="83" spans="1:23" ht="12" customHeight="1">
      <c r="A83" s="90" t="s">
        <v>74</v>
      </c>
      <c r="B83" s="114">
        <f>SUM(B9:B54)+SUM(B64:B82)</f>
        <v>14224773</v>
      </c>
      <c r="C83" s="110" t="s">
        <v>93</v>
      </c>
      <c r="D83" s="114">
        <f>SUM(D9:D54)+SUM(D64:D82)</f>
        <v>272165271</v>
      </c>
      <c r="E83" s="110" t="s">
        <v>94</v>
      </c>
      <c r="F83" s="114">
        <f>SUM(F9:F54)+SUM(F64:F82)</f>
        <v>140902492</v>
      </c>
      <c r="G83" s="111" t="s">
        <v>95</v>
      </c>
      <c r="H83" s="114">
        <f>SUM(H9:H54)+SUM(H64:H82)</f>
        <v>51254250</v>
      </c>
      <c r="I83" s="110" t="s">
        <v>96</v>
      </c>
      <c r="J83" s="114">
        <f>SUM(J9:J54)+SUM(J64:J82)</f>
        <v>311562355</v>
      </c>
      <c r="K83" s="110" t="s">
        <v>97</v>
      </c>
      <c r="L83" s="114">
        <f>SUM(L9:L54)+SUM(L64:L82)</f>
        <v>46491620</v>
      </c>
      <c r="M83" s="110" t="s">
        <v>98</v>
      </c>
      <c r="N83" s="114">
        <f>SUM(N9:N54)+SUM(N64:N82)</f>
        <v>31940585</v>
      </c>
      <c r="O83" s="110" t="s">
        <v>99</v>
      </c>
      <c r="P83" s="114">
        <f>SUM(P9:P54)+SUM(P64:P82)</f>
        <v>868541346</v>
      </c>
      <c r="Q83" s="111" t="s">
        <v>100</v>
      </c>
      <c r="R83" s="114">
        <f>SUM(R9:R54)+SUM(R64:R82)</f>
        <v>318247.56500000006</v>
      </c>
      <c r="S83" s="114">
        <f>SUM(S9:S54)+SUM(S64:S82)</f>
        <v>14019935363</v>
      </c>
      <c r="T83" s="114" t="s">
        <v>86</v>
      </c>
      <c r="U83" s="108" t="s">
        <v>101</v>
      </c>
      <c r="V83" s="91">
        <v>0</v>
      </c>
      <c r="W83" s="124"/>
    </row>
    <row r="84" spans="1:23" ht="11.25" customHeight="1">
      <c r="A84" s="92" t="s">
        <v>102</v>
      </c>
      <c r="B84" s="93"/>
      <c r="C84" s="94"/>
      <c r="D84" s="95"/>
      <c r="E84" s="94"/>
      <c r="F84" s="93"/>
      <c r="G84" s="94"/>
      <c r="H84" s="95"/>
      <c r="I84" s="94"/>
      <c r="J84" s="93"/>
      <c r="K84" s="94"/>
      <c r="L84" s="95"/>
      <c r="M84" s="94"/>
      <c r="N84" s="95"/>
      <c r="O84" s="94"/>
      <c r="P84" s="93"/>
      <c r="Q84" s="94"/>
      <c r="R84" s="63"/>
      <c r="S84" s="63"/>
      <c r="T84" s="63"/>
      <c r="U84" s="79"/>
      <c r="V84" s="37"/>
    </row>
    <row r="85" spans="1:23" ht="11.25" customHeight="1">
      <c r="A85" s="37" t="s">
        <v>103</v>
      </c>
      <c r="B85" s="63"/>
      <c r="C85" s="68"/>
      <c r="D85" s="62"/>
      <c r="E85" s="68"/>
      <c r="F85" s="63"/>
      <c r="G85" s="68"/>
      <c r="H85" s="62"/>
      <c r="I85" s="68"/>
      <c r="J85" s="63"/>
      <c r="K85" s="68"/>
      <c r="L85" s="62"/>
      <c r="M85" s="68"/>
      <c r="N85" s="62"/>
      <c r="O85" s="68"/>
      <c r="P85" s="62"/>
      <c r="Q85" s="68"/>
      <c r="R85" s="63"/>
      <c r="S85" s="63"/>
      <c r="T85" s="63"/>
      <c r="U85" s="79"/>
      <c r="V85" s="37"/>
    </row>
    <row r="86" spans="1:23" ht="11.25" customHeight="1">
      <c r="A86" s="37" t="s">
        <v>104</v>
      </c>
      <c r="B86" s="63"/>
      <c r="C86" s="68"/>
      <c r="D86" s="62"/>
      <c r="E86" s="68"/>
      <c r="F86" s="63"/>
      <c r="G86" s="68"/>
      <c r="H86" s="62"/>
      <c r="I86" s="68"/>
      <c r="J86" s="63"/>
      <c r="K86" s="68"/>
      <c r="L86" s="62"/>
      <c r="M86" s="68"/>
      <c r="N86" s="62"/>
      <c r="O86" s="68"/>
      <c r="P86" s="62"/>
      <c r="Q86" s="68"/>
      <c r="R86" s="63"/>
      <c r="S86" s="63"/>
      <c r="T86" s="63"/>
      <c r="U86" s="79"/>
      <c r="V86" s="37"/>
    </row>
    <row r="87" spans="1:23" ht="11.25" customHeight="1">
      <c r="A87" s="37" t="s">
        <v>105</v>
      </c>
      <c r="B87" s="63"/>
      <c r="C87" s="68"/>
      <c r="D87" s="62"/>
      <c r="E87" s="68"/>
      <c r="F87" s="63"/>
      <c r="G87" s="68"/>
      <c r="H87" s="62"/>
      <c r="I87" s="68"/>
      <c r="J87" s="63"/>
      <c r="K87" s="68"/>
      <c r="L87" s="62"/>
      <c r="M87" s="68"/>
      <c r="N87" s="62"/>
      <c r="O87" s="68"/>
      <c r="P87" s="62"/>
      <c r="Q87" s="68"/>
      <c r="R87" s="63"/>
      <c r="S87" s="63"/>
      <c r="T87" s="63"/>
      <c r="U87" s="79"/>
      <c r="V87" s="37"/>
    </row>
    <row r="88" spans="1:23" ht="11.25" customHeight="1">
      <c r="A88" s="116" t="s">
        <v>106</v>
      </c>
      <c r="B88" s="126"/>
      <c r="C88" s="116"/>
      <c r="D88" s="116"/>
      <c r="E88" s="116"/>
      <c r="F88" s="116"/>
      <c r="G88" s="116"/>
      <c r="H88" s="119"/>
      <c r="I88" s="118"/>
      <c r="J88" s="120"/>
      <c r="K88" s="120"/>
      <c r="L88" s="121"/>
      <c r="M88" s="122"/>
      <c r="N88" s="123"/>
      <c r="O88" s="120"/>
      <c r="P88" s="120"/>
      <c r="Q88" s="116"/>
      <c r="R88" s="124"/>
      <c r="S88" s="124"/>
      <c r="T88" s="124"/>
      <c r="U88" s="222"/>
      <c r="V88" s="128"/>
    </row>
    <row r="89" spans="1:23" ht="11.25" customHeight="1">
      <c r="A89" s="116" t="s">
        <v>107</v>
      </c>
      <c r="B89" s="126"/>
      <c r="C89" s="116"/>
      <c r="D89" s="116"/>
      <c r="E89" s="116"/>
      <c r="F89" s="116"/>
      <c r="G89" s="116"/>
      <c r="H89" s="119"/>
      <c r="I89" s="118"/>
      <c r="J89" s="120"/>
      <c r="K89" s="120"/>
      <c r="L89" s="121"/>
      <c r="M89" s="122"/>
      <c r="N89" s="123"/>
      <c r="O89" s="120"/>
      <c r="P89" s="120"/>
      <c r="Q89" s="116"/>
      <c r="R89" s="124"/>
      <c r="S89" s="124"/>
      <c r="T89" s="124"/>
      <c r="U89" s="222"/>
      <c r="V89" s="128"/>
    </row>
    <row r="90" spans="1:23" ht="11.25" customHeight="1">
      <c r="A90" s="116" t="s">
        <v>108</v>
      </c>
      <c r="B90" s="126"/>
      <c r="C90" s="116"/>
      <c r="D90" s="116"/>
      <c r="E90" s="116"/>
      <c r="F90" s="116"/>
      <c r="G90" s="116"/>
      <c r="H90" s="119"/>
      <c r="I90" s="118"/>
      <c r="J90" s="124"/>
      <c r="K90" s="223"/>
      <c r="L90" s="224"/>
      <c r="M90" s="223"/>
      <c r="N90" s="224"/>
      <c r="O90" s="223"/>
      <c r="P90" s="224"/>
      <c r="Q90" s="223"/>
      <c r="R90" s="124"/>
      <c r="S90" s="124"/>
      <c r="T90" s="124"/>
      <c r="U90" s="222"/>
      <c r="V90" s="128"/>
    </row>
    <row r="91" spans="1:23" ht="12" customHeight="1">
      <c r="A91" s="225" t="s">
        <v>88</v>
      </c>
      <c r="B91" s="226"/>
      <c r="C91" s="117"/>
      <c r="D91" s="121"/>
      <c r="E91" s="121"/>
      <c r="F91" s="121"/>
      <c r="G91" s="121"/>
      <c r="H91" s="119"/>
      <c r="I91" s="118"/>
      <c r="J91" s="119"/>
      <c r="K91" s="223"/>
      <c r="L91" s="224"/>
      <c r="M91" s="223"/>
      <c r="N91" s="224"/>
      <c r="O91" s="223"/>
      <c r="P91" s="224"/>
      <c r="Q91" s="223"/>
      <c r="R91" s="124"/>
      <c r="S91" s="124"/>
      <c r="T91" s="124"/>
      <c r="U91" s="222"/>
      <c r="V91" s="128"/>
    </row>
    <row r="92" spans="1:23" ht="12" customHeight="1">
      <c r="A92" s="116" t="s">
        <v>89</v>
      </c>
      <c r="B92" s="124"/>
      <c r="C92" s="223"/>
      <c r="D92" s="224"/>
      <c r="E92" s="223"/>
      <c r="F92" s="124"/>
      <c r="G92" s="223"/>
      <c r="H92" s="224"/>
      <c r="I92" s="223"/>
      <c r="J92" s="124"/>
      <c r="K92" s="223"/>
      <c r="L92" s="224"/>
      <c r="M92" s="223"/>
      <c r="N92" s="224"/>
      <c r="O92" s="223"/>
      <c r="P92" s="224"/>
      <c r="Q92" s="223"/>
      <c r="R92" s="124"/>
      <c r="S92" s="124"/>
      <c r="T92" s="124"/>
      <c r="U92" s="222"/>
      <c r="V92" s="128"/>
    </row>
    <row r="93" spans="1:23" ht="12" customHeight="1">
      <c r="A93" s="116" t="s">
        <v>87</v>
      </c>
      <c r="B93" s="117"/>
      <c r="C93" s="117"/>
      <c r="D93" s="117"/>
      <c r="E93" s="117"/>
      <c r="F93" s="227"/>
      <c r="G93" s="228"/>
      <c r="H93" s="118"/>
      <c r="I93" s="119"/>
      <c r="J93" s="120"/>
      <c r="K93" s="120"/>
      <c r="L93" s="121"/>
      <c r="M93" s="122"/>
      <c r="N93" s="123"/>
      <c r="O93" s="120"/>
      <c r="P93" s="120"/>
      <c r="Q93" s="116"/>
      <c r="R93" s="124"/>
      <c r="S93" s="124"/>
      <c r="T93" s="124"/>
      <c r="U93" s="222"/>
      <c r="V93" s="128"/>
    </row>
    <row r="94" spans="1:23" ht="11.25" customHeight="1">
      <c r="B94" s="7"/>
      <c r="C94" s="7"/>
      <c r="D94" s="7"/>
      <c r="E94" s="7"/>
      <c r="F94" s="7"/>
      <c r="G94" s="7"/>
      <c r="H94" s="7"/>
      <c r="I94" s="7"/>
      <c r="J94" s="7"/>
      <c r="K94" s="7"/>
      <c r="L94" s="7"/>
      <c r="M94" s="7"/>
      <c r="N94" s="7"/>
      <c r="R94" s="7"/>
      <c r="S94" s="7"/>
      <c r="T94" s="7"/>
    </row>
    <row r="95" spans="1:23" ht="11.25" customHeight="1">
      <c r="A95" s="162" t="s">
        <v>82</v>
      </c>
      <c r="B95" s="163"/>
      <c r="C95" s="164"/>
      <c r="D95" s="165"/>
      <c r="E95" s="165"/>
      <c r="F95" s="165"/>
      <c r="G95" s="165"/>
      <c r="H95" s="166"/>
      <c r="I95" s="167"/>
      <c r="J95" s="166"/>
      <c r="K95" s="168"/>
      <c r="L95" s="169"/>
      <c r="M95" s="170"/>
      <c r="N95" s="171"/>
      <c r="O95" s="172"/>
      <c r="P95" s="172"/>
      <c r="Q95" s="109"/>
      <c r="R95" s="7"/>
      <c r="S95" s="7"/>
      <c r="T95" s="7"/>
    </row>
    <row r="96" spans="1:23" ht="11.25" customHeight="1">
      <c r="A96" s="116" t="s">
        <v>92</v>
      </c>
      <c r="B96" s="126"/>
      <c r="C96" s="117"/>
      <c r="D96" s="121"/>
      <c r="E96" s="121"/>
      <c r="F96" s="121"/>
      <c r="G96" s="121"/>
      <c r="H96" s="119"/>
      <c r="I96" s="118"/>
      <c r="J96" s="119"/>
      <c r="K96" s="120"/>
      <c r="L96" s="127"/>
      <c r="M96" s="122"/>
      <c r="N96" s="123"/>
      <c r="O96" s="128"/>
      <c r="P96" s="128"/>
      <c r="Q96" s="128"/>
      <c r="R96" s="129"/>
      <c r="S96" s="129"/>
    </row>
    <row r="97" spans="1:17" ht="11.25" customHeight="1">
      <c r="A97" s="162" t="s">
        <v>81</v>
      </c>
      <c r="B97" s="163"/>
      <c r="C97" s="164"/>
      <c r="D97" s="165"/>
      <c r="E97" s="165"/>
      <c r="F97" s="165"/>
      <c r="G97" s="165"/>
      <c r="H97" s="166"/>
      <c r="I97" s="167"/>
      <c r="J97" s="166"/>
      <c r="K97" s="168"/>
      <c r="L97" s="165"/>
      <c r="M97" s="173"/>
      <c r="N97" s="174"/>
      <c r="O97" s="128"/>
      <c r="P97" s="128"/>
      <c r="Q97" s="37"/>
    </row>
    <row r="98" spans="1:17">
      <c r="B98" s="7"/>
      <c r="C98" s="7"/>
      <c r="D98" s="7"/>
      <c r="E98" s="7"/>
      <c r="F98" s="7"/>
      <c r="G98" s="7"/>
      <c r="H98" s="7"/>
      <c r="I98" s="7"/>
      <c r="J98" s="96"/>
      <c r="K98" s="98"/>
      <c r="L98" s="97"/>
      <c r="M98" s="99"/>
      <c r="N98" s="100"/>
    </row>
    <row r="99" spans="1:17">
      <c r="B99" s="7"/>
      <c r="C99" s="7"/>
      <c r="D99" s="7"/>
      <c r="E99" s="7"/>
      <c r="F99" s="7"/>
      <c r="G99" s="7"/>
      <c r="H99" s="7"/>
      <c r="I99" s="7"/>
      <c r="J99" s="7"/>
      <c r="K99" s="98"/>
      <c r="L99" s="97"/>
      <c r="M99" s="99"/>
      <c r="N99" s="100"/>
    </row>
    <row r="101" spans="1:17" ht="12.75">
      <c r="A101" s="157"/>
      <c r="B101" s="158"/>
      <c r="C101" s="157"/>
      <c r="D101" s="157"/>
      <c r="E101" s="157"/>
      <c r="F101" s="157"/>
      <c r="G101" s="157"/>
      <c r="H101" s="159"/>
      <c r="I101" s="160"/>
      <c r="J101" s="161"/>
      <c r="K101" s="161"/>
      <c r="L101" s="161"/>
    </row>
    <row r="102" spans="1:17">
      <c r="A102" s="125"/>
      <c r="B102" s="158"/>
      <c r="C102" s="158"/>
      <c r="D102" s="158"/>
      <c r="E102" s="157"/>
      <c r="F102" s="157"/>
      <c r="G102" s="157"/>
      <c r="H102" s="157"/>
      <c r="I102" s="157"/>
      <c r="J102" s="157"/>
      <c r="K102" s="159"/>
      <c r="L102" s="160"/>
    </row>
  </sheetData>
  <phoneticPr fontId="1" type="noConversion"/>
  <printOptions horizontalCentered="1"/>
  <pageMargins left="0" right="0" top="0.59" bottom="0" header="0" footer="0"/>
  <pageSetup scale="91" orientation="landscape" r:id="rId1"/>
  <headerFooter alignWithMargins="0"/>
  <rowBreaks count="1" manualBreakCount="1">
    <brk id="54" max="20" man="1"/>
  </rowBreaks>
  <ignoredErrors>
    <ignoredError sqref="D10 F14:F15 F69:F70 J10 J69:J71 L14:L15 L69:L70 D14:D15 D18 D21:D22 D28:D29 D35:D36 D42:D44 D47 D49 F21:F22 F28:F29 F35:F36 F42:F43 F49 F76:F77 J14:J15 J21:J22 J28:J29 J35:J36 J42:J43 J46 J49 J73 J76:J77 J79 J82 L21:L22 L28:L29 L35:L36 L42:L43 L46 L49 L73 L76:L77 L79 L82 B54 B51:B52 B23:B24 B27 B14:B18 B28:B29 B69:B74 B21:B22 B35:B36 B42:B43 B76:B77 H14:H15 H69:H70 H21:H22 H28:H29 H35:H36 H42:H43 H49 H76:H77" numberStoredAsText="1"/>
    <ignoredError sqref="P49 P42:P43 P35:P36 P28:P29 P21:P22 P14:P15 P76:P77 P69:P70" numberStoredAsText="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 State Government Tax Collect</vt:lpstr>
      <vt:lpstr>'US State Government Tax Collect'!Print_Area</vt:lpstr>
    </vt:vector>
  </TitlesOfParts>
  <Company>NC Department of Revenue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rvafc00</dc:creator>
  <cp:lastModifiedBy>afbryan</cp:lastModifiedBy>
  <cp:lastPrinted>2016-11-28T16:06:39Z</cp:lastPrinted>
  <dcterms:created xsi:type="dcterms:W3CDTF">2004-09-02T11:51:13Z</dcterms:created>
  <dcterms:modified xsi:type="dcterms:W3CDTF">2016-11-28T16:07:30Z</dcterms:modified>
</cp:coreProperties>
</file>