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S Returns " sheetId="1" r:id="rId1"/>
  </sheets>
  <definedNames>
    <definedName name="_xlnm.Print_Area" localSheetId="0">' 2014 Calculation S Returns '!$A$1:$U$70</definedName>
  </definedNames>
  <calcPr calcId="152511" calcOnSave="0"/>
</workbook>
</file>

<file path=xl/calcChain.xml><?xml version="1.0" encoding="utf-8"?>
<calcChain xmlns="http://schemas.openxmlformats.org/spreadsheetml/2006/main">
  <c r="U36" i="1" l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S36" i="1" l="1"/>
  <c r="R36" i="1"/>
  <c r="Q36" i="1"/>
  <c r="P36" i="1"/>
  <c r="O36" i="1"/>
  <c r="N36" i="1"/>
  <c r="M36" i="1"/>
  <c r="L36" i="1"/>
  <c r="K36" i="1"/>
  <c r="J36" i="1"/>
  <c r="I36" i="1"/>
  <c r="G36" i="1"/>
  <c r="F36" i="1"/>
  <c r="E36" i="1"/>
  <c r="D36" i="1"/>
  <c r="C36" i="1"/>
  <c r="B36" i="1"/>
  <c r="G57" i="1" l="1"/>
  <c r="F57" i="1"/>
  <c r="E57" i="1"/>
  <c r="D57" i="1"/>
  <c r="C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S57" i="1"/>
  <c r="R57" i="1"/>
  <c r="Q57" i="1"/>
  <c r="B57" i="1" l="1"/>
  <c r="H57" i="1" l="1"/>
  <c r="T57" i="1"/>
  <c r="K57" i="1" l="1"/>
  <c r="M57" i="1"/>
  <c r="P57" i="1"/>
  <c r="N57" i="1"/>
  <c r="L57" i="1"/>
  <c r="O57" i="1"/>
  <c r="I57" i="1"/>
  <c r="J57" i="1"/>
</calcChain>
</file>

<file path=xl/sharedStrings.xml><?xml version="1.0" encoding="utf-8"?>
<sst xmlns="http://schemas.openxmlformats.org/spreadsheetml/2006/main" count="170" uniqueCount="127">
  <si>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</si>
  <si>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</si>
  <si>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</si>
  <si>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</si>
  <si>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</si>
  <si>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</si>
  <si>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</si>
  <si>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</si>
  <si>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</si>
  <si>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</si>
  <si>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Per</t>
  </si>
  <si>
    <t>Additions</t>
  </si>
  <si>
    <t>Return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</si>
  <si>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</si>
  <si>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</si>
  <si>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</si>
  <si>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</si>
  <si>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</si>
  <si>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</si>
  <si>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</si>
  <si>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</si>
  <si>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</si>
  <si>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</si>
  <si>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</si>
  <si>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</si>
  <si>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</si>
  <si>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</si>
  <si>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</si>
  <si>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</si>
  <si>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</si>
  <si>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</si>
  <si>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</si>
  <si>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</si>
  <si>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</si>
  <si>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</si>
  <si>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</si>
  <si>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</si>
  <si>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</si>
  <si>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</si>
  <si>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</si>
  <si>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</si>
  <si>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</si>
  <si>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</si>
  <si>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</si>
  <si>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</si>
  <si>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</si>
  <si>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</si>
  <si>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</si>
  <si>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</si>
  <si>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</si>
  <si>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</si>
  <si>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</si>
  <si>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</si>
  <si>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</si>
  <si>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</si>
  <si>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</si>
  <si>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</si>
  <si>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</si>
  <si>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</si>
  <si>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</si>
  <si>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</si>
  <si>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</si>
  <si>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</si>
  <si>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</si>
  <si>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</si>
  <si>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</si>
  <si>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</si>
  <si>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</si>
  <si>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</si>
  <si>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</si>
  <si>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</si>
  <si>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</si>
  <si>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</si>
  <si>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</si>
  <si>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</si>
  <si>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</si>
  <si>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</si>
  <si>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</si>
  <si>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</si>
  <si>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SINGLE</t>
  </si>
  <si>
    <t>AGI</t>
  </si>
  <si>
    <t xml:space="preserve">Federal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</si>
  <si>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</si>
  <si>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</si>
  <si>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</si>
  <si>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</si>
  <si>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</si>
  <si>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</si>
  <si>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</si>
  <si>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</si>
  <si>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</si>
  <si>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</si>
  <si>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>[S]</t>
  </si>
  <si>
    <t>Gross</t>
  </si>
  <si>
    <t xml:space="preserve">Net Tax </t>
  </si>
  <si>
    <t>Returns]</t>
  </si>
  <si>
    <t>[All S</t>
  </si>
  <si>
    <t>Income Level</t>
  </si>
  <si>
    <t>NCTI Level</t>
  </si>
  <si>
    <t>FAGI Level</t>
  </si>
  <si>
    <t>TABLE 3.   TAX YEAR 2014 INDIVIDUAL INCOME TAX CALCULATION BY INCOME LEVEL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</si>
  <si>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</si>
  <si>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</si>
  <si>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</si>
  <si>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</si>
  <si>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</si>
  <si>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</si>
  <si>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</si>
  <si>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</si>
  <si>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 xml:space="preserve">       A.  BY SIZE OF NC TAXABLE INCOME</t>
  </si>
  <si>
    <t xml:space="preserve">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</si>
  <si>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</si>
  <si>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†Net Tax=Computed net tax liability (after application of tax credits) plus consumer use tax liability</t>
  </si>
  <si>
    <r>
      <t xml:space="preserve">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</si>
  <si>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</si>
  <si>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allowance provision; increases the allowable child tax credit for certain taxpayers; and either eliminates or allows to sunset other tax credits applicable to the personal income tax.</t>
  </si>
  <si>
    <t xml:space="preserve">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</si>
  <si>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</si>
  <si>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charitable contributions as allowed under the Code.  NC does not allow a deduction for state and local taxes and foreign income taxes, or for medical and dental expenses (deduction for medical and dental expenses reinstated for tax year 2015).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</si>
  <si>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</si>
  <si>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</si>
  <si>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Type††:</t>
    </r>
  </si>
  <si>
    <t>Rate†††</t>
  </si>
  <si>
    <t xml:space="preserve">  Taken</t>
  </si>
  <si>
    <t>[$7,500]</t>
  </si>
  <si>
    <t xml:space="preserve">     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</si>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</sst>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_);_(* \(#,##0\);_(* &quot;-&quot;??_);_(@_)"/>
  </numFmts>
  <fonts count="8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999999"/>
      </top>
      <bottom/>
      <diagonal/>
    </border>
  </borders>
  <cellStyleXfs count="3">
    <xf numFmtId="0" fontId="0" fillId="0" borderId="0"/>
    <xf numFmtId="37" fontId="2" fillId="0" borderId="0"/>
    <xf numFmtId="0" fontId="7" fillId="0" borderId="0"/>
  </cellStyleXfs>
  <cellXfs count="12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8" xfId="2" applyFont="1" applyFill="1" applyBorder="1" applyAlignment="1">
      <alignment horizontal="center"/>
    </xf>
    <xf numFmtId="0" fontId="1" fillId="2" borderId="9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left"/>
    </xf>
    <xf numFmtId="0" fontId="1" fillId="2" borderId="17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18" xfId="2" applyFont="1" applyFill="1" applyBorder="1" applyAlignment="1">
      <alignment horizontal="center"/>
    </xf>
    <xf numFmtId="0" fontId="1" fillId="2" borderId="13" xfId="2" applyFont="1" applyFill="1" applyBorder="1" applyAlignment="1">
      <alignment horizontal="center"/>
    </xf>
    <xf numFmtId="3" fontId="1" fillId="5" borderId="2" xfId="2" applyNumberFormat="1" applyFont="1" applyFill="1" applyBorder="1"/>
    <xf numFmtId="3" fontId="1" fillId="5" borderId="21" xfId="2" applyNumberFormat="1" applyFont="1" applyFill="1" applyBorder="1"/>
    <xf numFmtId="0" fontId="1" fillId="2" borderId="22" xfId="2" applyFont="1" applyFill="1" applyBorder="1" applyAlignment="1">
      <alignment horizontal="left"/>
    </xf>
    <xf numFmtId="0" fontId="1" fillId="2" borderId="22" xfId="2" applyFont="1" applyFill="1" applyBorder="1" applyAlignment="1">
      <alignment horizontal="center"/>
    </xf>
    <xf numFmtId="3" fontId="1" fillId="5" borderId="5" xfId="2" applyNumberFormat="1" applyFont="1" applyFill="1" applyBorder="1"/>
    <xf numFmtId="0" fontId="1" fillId="4" borderId="12" xfId="2" applyFont="1" applyFill="1" applyBorder="1" applyAlignment="1">
      <alignment horizontal="center"/>
    </xf>
    <xf numFmtId="0" fontId="7" fillId="4" borderId="12" xfId="2" applyFill="1" applyBorder="1"/>
    <xf numFmtId="0" fontId="1" fillId="4" borderId="12" xfId="2" applyFont="1" applyFill="1" applyBorder="1" applyAlignment="1">
      <alignment horizontal="left"/>
    </xf>
    <xf numFmtId="164" fontId="1" fillId="4" borderId="12" xfId="2" applyNumberFormat="1" applyFont="1" applyFill="1" applyBorder="1" applyAlignment="1">
      <alignment horizontal="centerContinuous"/>
    </xf>
    <xf numFmtId="37" fontId="1" fillId="4" borderId="12" xfId="2" applyNumberFormat="1" applyFont="1" applyFill="1" applyBorder="1"/>
    <xf numFmtId="0" fontId="7" fillId="4" borderId="7" xfId="2" applyFill="1" applyBorder="1"/>
    <xf numFmtId="0" fontId="4" fillId="2" borderId="0" xfId="2" applyFont="1" applyFill="1" applyBorder="1"/>
    <xf numFmtId="3" fontId="4" fillId="2" borderId="0" xfId="2" applyNumberFormat="1" applyFont="1" applyFill="1" applyBorder="1"/>
    <xf numFmtId="4" fontId="4" fillId="3" borderId="0" xfId="2" applyNumberFormat="1" applyFont="1" applyFill="1" applyBorder="1"/>
    <xf numFmtId="37" fontId="4" fillId="2" borderId="0" xfId="2" applyNumberFormat="1" applyFont="1" applyFill="1" applyBorder="1"/>
    <xf numFmtId="0" fontId="5" fillId="2" borderId="0" xfId="2" applyFont="1" applyFill="1"/>
    <xf numFmtId="0" fontId="4" fillId="2" borderId="0" xfId="2" applyFont="1" applyFill="1"/>
    <xf numFmtId="0" fontId="4" fillId="2" borderId="0" xfId="2" quotePrefix="1" applyFont="1" applyFill="1"/>
    <xf numFmtId="164" fontId="1" fillId="2" borderId="2" xfId="2" applyNumberFormat="1" applyFont="1" applyFill="1" applyBorder="1" applyAlignment="1">
      <alignment horizontal="center"/>
    </xf>
    <xf numFmtId="164" fontId="1" fillId="2" borderId="5" xfId="2" applyNumberFormat="1" applyFont="1" applyFill="1" applyBorder="1" applyAlignment="1">
      <alignment horizontal="center"/>
    </xf>
    <xf numFmtId="0" fontId="1" fillId="2" borderId="0" xfId="2" applyFont="1" applyFill="1" applyAlignment="1">
      <alignment horizontal="center"/>
    </xf>
    <xf numFmtId="3" fontId="1" fillId="5" borderId="2" xfId="2" applyNumberFormat="1" applyFont="1" applyFill="1" applyBorder="1"/>
    <xf numFmtId="3" fontId="1" fillId="5" borderId="21" xfId="2" applyNumberFormat="1" applyFont="1" applyFill="1" applyBorder="1"/>
    <xf numFmtId="3" fontId="1" fillId="5" borderId="5" xfId="2" applyNumberFormat="1" applyFont="1" applyFill="1" applyBorder="1"/>
    <xf numFmtId="164" fontId="1" fillId="2" borderId="2" xfId="2" applyNumberFormat="1" applyFont="1" applyFill="1" applyBorder="1" applyAlignment="1"/>
    <xf numFmtId="3" fontId="1" fillId="5" borderId="5" xfId="0" applyNumberFormat="1" applyFont="1" applyFill="1" applyBorder="1"/>
    <xf numFmtId="3" fontId="1" fillId="5" borderId="2" xfId="0" applyNumberFormat="1" applyFont="1" applyFill="1" applyBorder="1"/>
    <xf numFmtId="3" fontId="1" fillId="5" borderId="21" xfId="0" applyNumberFormat="1" applyFont="1" applyFill="1" applyBorder="1"/>
    <xf numFmtId="37" fontId="1" fillId="5" borderId="23" xfId="0" applyNumberFormat="1" applyFont="1" applyFill="1" applyBorder="1"/>
    <xf numFmtId="37" fontId="1" fillId="5" borderId="0" xfId="0" applyNumberFormat="1" applyFont="1" applyFill="1"/>
    <xf numFmtId="0" fontId="1" fillId="4" borderId="12" xfId="2" applyFont="1" applyFill="1" applyBorder="1" applyAlignment="1">
      <alignment horizontal="center"/>
    </xf>
    <xf numFmtId="164" fontId="1" fillId="4" borderId="12" xfId="2" applyNumberFormat="1" applyFont="1" applyFill="1" applyBorder="1" applyAlignment="1">
      <alignment horizontal="center"/>
    </xf>
    <xf numFmtId="0" fontId="7" fillId="4" borderId="12" xfId="2" applyFill="1" applyBorder="1"/>
    <xf numFmtId="0" fontId="1" fillId="4" borderId="12" xfId="2" applyFont="1" applyFill="1" applyBorder="1" applyAlignment="1">
      <alignment horizontal="left"/>
    </xf>
    <xf numFmtId="0" fontId="1" fillId="4" borderId="12" xfId="2" applyFont="1" applyFill="1" applyBorder="1" applyAlignment="1">
      <alignment horizontal="centerContinuous"/>
    </xf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tabSelected="1" zoomScaleNormal="100" workbookViewId="0">
      <selection activeCell="M76" sqref="M76"/>
    </sheetView>
  </sheetViews>
  <sheetFormatPr defaultRowHeight="10.5" customHeight="1" x14ac:dyDescent="0.2"/>
  <cols>
    <col min="1" max="1" width="12.7109375" style="11" customWidth="1"/>
    <col min="2" max="2" width="6.42578125" style="11" customWidth="1"/>
    <col min="3" max="3" width="5.85546875" style="11" customWidth="1"/>
    <col min="4" max="4" width="9" style="11" customWidth="1"/>
    <col min="5" max="5" width="6.42578125" style="11" customWidth="1"/>
    <col min="6" max="6" width="9" style="11" customWidth="1"/>
    <col min="7" max="7" width="11" style="11" customWidth="1"/>
    <col min="8" max="8" width="6.42578125" style="11" customWidth="1"/>
    <col min="9" max="9" width="9" style="11" customWidth="1"/>
    <col min="10" max="10" width="10" style="11" customWidth="1"/>
    <col min="11" max="11" width="6.42578125" style="11" customWidth="1"/>
    <col min="12" max="12" width="9.85546875" style="11" customWidth="1"/>
    <col min="13" max="13" width="5.85546875" style="11" customWidth="1"/>
    <col min="14" max="14" width="9.7109375" style="11" customWidth="1"/>
    <col min="15" max="15" width="11" style="11" customWidth="1"/>
    <col min="16" max="16" width="10.7109375" style="11" customWidth="1"/>
    <col min="17" max="17" width="10" style="11" customWidth="1"/>
    <col min="18" max="18" width="8" style="11" customWidth="1"/>
    <col min="19" max="19" width="9.7109375" style="11" customWidth="1"/>
    <col min="20" max="20" width="7" style="11" customWidth="1"/>
    <col min="21" max="21" width="5.85546875" style="11" customWidth="1"/>
    <col min="22" max="16384" width="9.140625" style="11"/>
  </cols>
  <sheetData>
    <row r="1" spans="1:21" ht="10.5" customHeight="1" x14ac:dyDescent="0.2">
      <c r="A1" s="41" t="s">
        <v>100</v>
      </c>
      <c r="B1" s="41"/>
      <c r="C1" s="41"/>
      <c r="D1" s="41"/>
      <c r="E1" s="41"/>
      <c r="F1" s="41"/>
      <c r="G1" s="27"/>
      <c r="H1" s="27"/>
      <c r="I1" s="27"/>
      <c r="J1" s="28"/>
      <c r="K1" s="28"/>
      <c r="L1" s="27"/>
      <c r="M1" s="27"/>
      <c r="N1" s="27"/>
      <c r="O1" s="28"/>
      <c r="P1" s="28"/>
      <c r="Q1" s="28"/>
      <c r="R1" s="28"/>
      <c r="S1" s="3"/>
      <c r="T1" s="3"/>
      <c r="U1" s="3"/>
    </row>
    <row r="2" spans="1:21" ht="10.5" customHeight="1" x14ac:dyDescent="0.2">
      <c r="A2" s="41"/>
      <c r="B2" s="41"/>
      <c r="C2" s="41"/>
      <c r="D2" s="41"/>
      <c r="E2" s="41"/>
      <c r="F2" s="41"/>
      <c r="G2" s="27"/>
      <c r="H2" s="27"/>
      <c r="I2" s="27"/>
      <c r="J2" s="28"/>
      <c r="K2" s="28"/>
      <c r="L2" s="27"/>
      <c r="M2" s="27"/>
      <c r="N2" s="27"/>
      <c r="O2" s="28"/>
      <c r="P2" s="28"/>
      <c r="Q2" s="28"/>
      <c r="R2" s="28"/>
      <c r="S2" s="3"/>
      <c r="T2" s="3"/>
      <c r="U2" s="3"/>
    </row>
    <row r="3" spans="1:21" ht="11.25" customHeight="1" thickBot="1" x14ac:dyDescent="0.25">
      <c r="J3" s="9"/>
      <c r="K3" s="1" t="s">
        <v>79</v>
      </c>
      <c r="L3" s="5"/>
      <c r="M3" s="5"/>
      <c r="N3" s="1"/>
      <c r="O3" s="43"/>
      <c r="P3" s="43"/>
      <c r="Q3" s="9"/>
      <c r="R3" s="4"/>
      <c r="S3" s="2"/>
      <c r="T3" s="2"/>
      <c r="U3" s="2"/>
    </row>
    <row r="4" spans="1:21" ht="10.5" customHeight="1" x14ac:dyDescent="0.2">
      <c r="A4" s="68"/>
      <c r="B4" s="15"/>
      <c r="C4" s="83" t="s">
        <v>101</v>
      </c>
      <c r="D4" s="87"/>
      <c r="E4" s="87"/>
      <c r="F4" s="81"/>
      <c r="G4" s="46"/>
      <c r="H4" s="66"/>
      <c r="I4" s="45" t="s">
        <v>82</v>
      </c>
      <c r="J4" s="46"/>
      <c r="K4" s="52" t="s">
        <v>68</v>
      </c>
      <c r="L4" s="52"/>
      <c r="M4" s="52"/>
      <c r="N4" s="46"/>
      <c r="O4" s="45" t="s">
        <v>83</v>
      </c>
      <c r="P4" s="46"/>
      <c r="Q4" s="14"/>
      <c r="R4" s="107"/>
      <c r="S4" s="16"/>
      <c r="T4" s="15" t="s">
        <v>72</v>
      </c>
      <c r="U4" s="42"/>
    </row>
    <row r="5" spans="1:21" ht="10.5" customHeight="1" x14ac:dyDescent="0.2">
      <c r="A5" s="2"/>
      <c r="B5" s="17"/>
      <c r="C5" s="85" t="s">
        <v>102</v>
      </c>
      <c r="D5" s="76"/>
      <c r="E5" s="76"/>
      <c r="F5" s="86"/>
      <c r="G5" s="61" t="s">
        <v>81</v>
      </c>
      <c r="H5" s="6"/>
      <c r="I5" s="70" t="s">
        <v>84</v>
      </c>
      <c r="J5" s="61"/>
      <c r="K5" s="10"/>
      <c r="L5" s="60" t="s">
        <v>121</v>
      </c>
      <c r="M5" s="60"/>
      <c r="N5" s="61"/>
      <c r="O5" s="47" t="s">
        <v>85</v>
      </c>
      <c r="P5" s="48"/>
      <c r="Q5" s="7"/>
      <c r="R5" s="106"/>
      <c r="S5" s="18" t="s">
        <v>86</v>
      </c>
      <c r="T5" s="17" t="s">
        <v>73</v>
      </c>
      <c r="U5" s="31"/>
    </row>
    <row r="6" spans="1:21" ht="10.5" customHeight="1" x14ac:dyDescent="0.2">
      <c r="A6" s="2"/>
      <c r="B6" s="17"/>
      <c r="C6" s="90" t="s">
        <v>103</v>
      </c>
      <c r="D6" s="91"/>
      <c r="E6" s="90" t="s">
        <v>104</v>
      </c>
      <c r="F6" s="91"/>
      <c r="G6" s="61" t="s">
        <v>80</v>
      </c>
      <c r="H6" s="6" t="s">
        <v>72</v>
      </c>
      <c r="I6" s="70" t="s">
        <v>87</v>
      </c>
      <c r="J6" s="61"/>
      <c r="K6" s="64" t="s">
        <v>66</v>
      </c>
      <c r="L6" s="49"/>
      <c r="M6" s="64" t="s">
        <v>69</v>
      </c>
      <c r="N6" s="62"/>
      <c r="O6" s="6"/>
      <c r="P6" s="6"/>
      <c r="Q6" s="7"/>
      <c r="R6" s="108"/>
      <c r="S6" s="18" t="s">
        <v>6</v>
      </c>
      <c r="T6" s="17" t="s">
        <v>94</v>
      </c>
      <c r="U6" s="6"/>
    </row>
    <row r="7" spans="1:21" ht="10.5" customHeight="1" x14ac:dyDescent="0.2">
      <c r="A7" s="2"/>
      <c r="B7" s="17" t="s">
        <v>24</v>
      </c>
      <c r="C7" s="82"/>
      <c r="D7" s="84" t="s">
        <v>105</v>
      </c>
      <c r="E7" s="82"/>
      <c r="F7" s="84" t="s">
        <v>105</v>
      </c>
      <c r="G7" s="61" t="s">
        <v>16</v>
      </c>
      <c r="H7" s="6" t="s">
        <v>73</v>
      </c>
      <c r="I7" s="6" t="s">
        <v>88</v>
      </c>
      <c r="J7" s="61"/>
      <c r="K7" s="53"/>
      <c r="L7" s="49"/>
      <c r="M7" s="53"/>
      <c r="N7" s="53"/>
      <c r="O7" s="20"/>
      <c r="P7" s="7"/>
      <c r="Q7" s="7" t="s">
        <v>8</v>
      </c>
      <c r="R7" s="106"/>
      <c r="S7" s="18" t="s">
        <v>74</v>
      </c>
      <c r="T7" s="17" t="s">
        <v>10</v>
      </c>
      <c r="U7" s="19" t="s">
        <v>89</v>
      </c>
    </row>
    <row r="8" spans="1:21" ht="10.5" customHeight="1" x14ac:dyDescent="0.2">
      <c r="A8" s="2"/>
      <c r="B8" s="17" t="s">
        <v>25</v>
      </c>
      <c r="C8" s="75" t="s">
        <v>24</v>
      </c>
      <c r="D8" s="77" t="s">
        <v>106</v>
      </c>
      <c r="E8" s="75" t="s">
        <v>24</v>
      </c>
      <c r="F8" s="77" t="s">
        <v>107</v>
      </c>
      <c r="G8" s="61" t="s">
        <v>17</v>
      </c>
      <c r="H8" s="6" t="s">
        <v>90</v>
      </c>
      <c r="I8" s="71"/>
      <c r="J8" s="67"/>
      <c r="K8" s="6" t="s">
        <v>24</v>
      </c>
      <c r="L8" s="17" t="s">
        <v>70</v>
      </c>
      <c r="M8" s="6" t="s">
        <v>24</v>
      </c>
      <c r="N8" s="6"/>
      <c r="O8" s="6" t="s">
        <v>18</v>
      </c>
      <c r="P8" s="6" t="s">
        <v>19</v>
      </c>
      <c r="Q8" s="7" t="s">
        <v>93</v>
      </c>
      <c r="R8" s="108" t="s">
        <v>7</v>
      </c>
      <c r="S8" s="18" t="s">
        <v>75</v>
      </c>
      <c r="T8" s="17" t="s">
        <v>12</v>
      </c>
      <c r="U8" s="19" t="s">
        <v>91</v>
      </c>
    </row>
    <row r="9" spans="1:21" ht="10.5" customHeight="1" x14ac:dyDescent="0.2">
      <c r="A9" s="2"/>
      <c r="B9" s="17" t="s">
        <v>26</v>
      </c>
      <c r="C9" s="78" t="s">
        <v>25</v>
      </c>
      <c r="D9" s="77" t="s">
        <v>108</v>
      </c>
      <c r="E9" s="78" t="s">
        <v>25</v>
      </c>
      <c r="F9" s="77" t="s">
        <v>108</v>
      </c>
      <c r="G9" s="61" t="s">
        <v>20</v>
      </c>
      <c r="H9" s="10" t="s">
        <v>80</v>
      </c>
      <c r="I9" s="6"/>
      <c r="J9" s="72"/>
      <c r="K9" s="21" t="s">
        <v>25</v>
      </c>
      <c r="L9" s="65" t="s">
        <v>67</v>
      </c>
      <c r="M9" s="22" t="s">
        <v>25</v>
      </c>
      <c r="N9" s="17" t="s">
        <v>70</v>
      </c>
      <c r="O9" s="20" t="s">
        <v>21</v>
      </c>
      <c r="P9" s="7" t="s">
        <v>21</v>
      </c>
      <c r="Q9" s="7" t="s">
        <v>27</v>
      </c>
      <c r="R9" s="106" t="s">
        <v>9</v>
      </c>
      <c r="S9" s="18" t="s">
        <v>76</v>
      </c>
      <c r="T9" s="17" t="s">
        <v>96</v>
      </c>
      <c r="U9" s="19" t="s">
        <v>6</v>
      </c>
    </row>
    <row r="10" spans="1:21" ht="10.5" customHeight="1" x14ac:dyDescent="0.2">
      <c r="A10" s="2"/>
      <c r="B10" s="17" t="s">
        <v>78</v>
      </c>
      <c r="C10" s="76" t="s">
        <v>26</v>
      </c>
      <c r="D10" s="77" t="s">
        <v>67</v>
      </c>
      <c r="E10" s="76" t="s">
        <v>26</v>
      </c>
      <c r="F10" s="77" t="s">
        <v>67</v>
      </c>
      <c r="G10" s="61" t="s">
        <v>22</v>
      </c>
      <c r="H10" s="10" t="s">
        <v>71</v>
      </c>
      <c r="I10" s="65" t="s">
        <v>11</v>
      </c>
      <c r="J10" s="22" t="s">
        <v>2</v>
      </c>
      <c r="K10" s="10" t="s">
        <v>26</v>
      </c>
      <c r="L10" s="65" t="s">
        <v>124</v>
      </c>
      <c r="M10" s="17" t="s">
        <v>26</v>
      </c>
      <c r="N10" s="65" t="s">
        <v>67</v>
      </c>
      <c r="O10" s="6" t="s">
        <v>23</v>
      </c>
      <c r="P10" s="6" t="s">
        <v>23</v>
      </c>
      <c r="Q10" s="7" t="s">
        <v>74</v>
      </c>
      <c r="R10" s="112" t="s">
        <v>123</v>
      </c>
      <c r="S10" s="18" t="s">
        <v>77</v>
      </c>
      <c r="T10" s="17" t="s">
        <v>95</v>
      </c>
      <c r="U10" s="19" t="s">
        <v>122</v>
      </c>
    </row>
    <row r="11" spans="1:21" ht="10.5" customHeight="1" thickBot="1" x14ac:dyDescent="0.25">
      <c r="A11" s="74" t="s">
        <v>97</v>
      </c>
      <c r="B11" s="24" t="s">
        <v>92</v>
      </c>
      <c r="C11" s="80" t="s">
        <v>78</v>
      </c>
      <c r="D11" s="79" t="s">
        <v>3</v>
      </c>
      <c r="E11" s="80" t="s">
        <v>78</v>
      </c>
      <c r="F11" s="79" t="s">
        <v>3</v>
      </c>
      <c r="G11" s="24" t="s">
        <v>3</v>
      </c>
      <c r="H11" s="10" t="s">
        <v>3</v>
      </c>
      <c r="I11" s="6" t="s">
        <v>3</v>
      </c>
      <c r="J11" s="17" t="s">
        <v>3</v>
      </c>
      <c r="K11" s="24" t="s">
        <v>78</v>
      </c>
      <c r="L11" s="23" t="s">
        <v>3</v>
      </c>
      <c r="M11" s="24" t="s">
        <v>78</v>
      </c>
      <c r="N11" s="63" t="s">
        <v>3</v>
      </c>
      <c r="O11" s="23" t="s">
        <v>3</v>
      </c>
      <c r="P11" s="25" t="s">
        <v>3</v>
      </c>
      <c r="Q11" s="25" t="s">
        <v>3</v>
      </c>
      <c r="R11" s="106" t="s">
        <v>3</v>
      </c>
      <c r="S11" s="18" t="s">
        <v>3</v>
      </c>
      <c r="T11" s="18" t="s">
        <v>3</v>
      </c>
      <c r="U11" s="18" t="s">
        <v>13</v>
      </c>
    </row>
    <row r="12" spans="1:21" ht="11.25" customHeight="1" thickBot="1" x14ac:dyDescent="0.25">
      <c r="A12" s="118" t="s">
        <v>98</v>
      </c>
      <c r="B12" s="122"/>
      <c r="C12" s="122"/>
      <c r="D12" s="122"/>
      <c r="E12" s="122"/>
      <c r="F12" s="122"/>
      <c r="G12" s="122"/>
      <c r="H12" s="122"/>
      <c r="I12" s="122"/>
      <c r="J12" s="121" t="s">
        <v>109</v>
      </c>
      <c r="K12" s="121"/>
      <c r="L12" s="121"/>
      <c r="M12" s="121"/>
      <c r="N12" s="119"/>
      <c r="O12" s="121"/>
      <c r="P12" s="119"/>
      <c r="Q12" s="120"/>
      <c r="R12" s="120"/>
      <c r="S12" s="120"/>
      <c r="T12" s="120"/>
      <c r="U12" s="119"/>
    </row>
    <row r="13" spans="1:21" ht="10.5" customHeight="1" x14ac:dyDescent="0.2">
      <c r="A13" s="2" t="s">
        <v>0</v>
      </c>
      <c r="B13" s="113">
        <v>463415</v>
      </c>
      <c r="C13" s="113">
        <v>1296</v>
      </c>
      <c r="D13" s="113">
        <v>163065</v>
      </c>
      <c r="E13" s="113">
        <v>272325</v>
      </c>
      <c r="F13" s="111">
        <v>36533892.190000005</v>
      </c>
      <c r="G13" s="35">
        <v>6109360219.1400003</v>
      </c>
      <c r="H13" s="35">
        <f t="shared" ref="H13:H36" si="0">G13/B13</f>
        <v>13183.345854450115</v>
      </c>
      <c r="I13" s="35">
        <v>351674002</v>
      </c>
      <c r="J13" s="35">
        <v>1801608274.9200003</v>
      </c>
      <c r="K13" s="35">
        <v>429199</v>
      </c>
      <c r="L13" s="35">
        <v>3218992500</v>
      </c>
      <c r="M13" s="35">
        <v>34216</v>
      </c>
      <c r="N13" s="35">
        <v>690865967.75</v>
      </c>
      <c r="O13" s="35">
        <v>749567478.47000027</v>
      </c>
      <c r="P13" s="51">
        <v>-2622916195</v>
      </c>
      <c r="Q13" s="13">
        <v>0</v>
      </c>
      <c r="R13" s="54">
        <v>0</v>
      </c>
      <c r="S13" s="54">
        <v>0</v>
      </c>
      <c r="T13" s="37">
        <v>0</v>
      </c>
      <c r="U13" s="37">
        <v>0</v>
      </c>
    </row>
    <row r="14" spans="1:21" ht="10.5" customHeight="1" x14ac:dyDescent="0.2">
      <c r="A14" s="2" t="s">
        <v>48</v>
      </c>
      <c r="B14" s="114">
        <v>127981</v>
      </c>
      <c r="C14" s="114">
        <v>41145</v>
      </c>
      <c r="D14" s="114">
        <v>1751285.85</v>
      </c>
      <c r="E14" s="114">
        <v>83448</v>
      </c>
      <c r="F14" s="109">
        <v>11969345.539999999</v>
      </c>
      <c r="G14" s="55">
        <v>2506851181.1100001</v>
      </c>
      <c r="H14" s="44">
        <f t="shared" si="0"/>
        <v>19587.682399027981</v>
      </c>
      <c r="I14" s="55">
        <v>68775950</v>
      </c>
      <c r="J14" s="55">
        <v>150014537.80000001</v>
      </c>
      <c r="K14" s="44">
        <v>120520</v>
      </c>
      <c r="L14" s="55">
        <v>903900000</v>
      </c>
      <c r="M14" s="44">
        <v>7461</v>
      </c>
      <c r="N14" s="55">
        <v>98749332</v>
      </c>
      <c r="O14" s="55">
        <v>1422963261.3099999</v>
      </c>
      <c r="P14" s="55">
        <v>120761919</v>
      </c>
      <c r="Q14" s="56">
        <v>7003948</v>
      </c>
      <c r="R14" s="55">
        <v>403150</v>
      </c>
      <c r="S14" s="55">
        <v>6600798</v>
      </c>
      <c r="T14" s="30">
        <f t="shared" ref="T14:T36" si="1">S14/B14</f>
        <v>51.576390245427056</v>
      </c>
      <c r="U14" s="29">
        <f t="shared" ref="U14:U35" si="2">S14/P14</f>
        <v>5.4659598445102549E-2</v>
      </c>
    </row>
    <row r="15" spans="1:21" ht="10.5" customHeight="1" x14ac:dyDescent="0.2">
      <c r="A15" s="2" t="s">
        <v>47</v>
      </c>
      <c r="B15" s="114">
        <v>105485</v>
      </c>
      <c r="C15" s="114">
        <v>42977</v>
      </c>
      <c r="D15" s="114">
        <v>4642112.5</v>
      </c>
      <c r="E15" s="114">
        <v>60339</v>
      </c>
      <c r="F15" s="109">
        <v>9085764</v>
      </c>
      <c r="G15" s="55">
        <v>2157370828.6399999</v>
      </c>
      <c r="H15" s="44">
        <f t="shared" si="0"/>
        <v>20451.920449732188</v>
      </c>
      <c r="I15" s="55">
        <v>19103323</v>
      </c>
      <c r="J15" s="55">
        <v>120326769</v>
      </c>
      <c r="K15" s="44">
        <v>101298</v>
      </c>
      <c r="L15" s="55">
        <v>759735000</v>
      </c>
      <c r="M15" s="44">
        <v>4187</v>
      </c>
      <c r="N15" s="55">
        <v>99960105</v>
      </c>
      <c r="O15" s="55">
        <v>1196452277.6399999</v>
      </c>
      <c r="P15" s="55">
        <v>312423894</v>
      </c>
      <c r="Q15" s="56">
        <v>18120757</v>
      </c>
      <c r="R15" s="55">
        <v>1056794</v>
      </c>
      <c r="S15" s="55">
        <v>17063963</v>
      </c>
      <c r="T15" s="30">
        <f t="shared" si="1"/>
        <v>161.76672512679528</v>
      </c>
      <c r="U15" s="29">
        <f t="shared" si="2"/>
        <v>5.4617983219938999E-2</v>
      </c>
    </row>
    <row r="16" spans="1:21" ht="10.5" customHeight="1" x14ac:dyDescent="0.2">
      <c r="A16" s="2" t="s">
        <v>46</v>
      </c>
      <c r="B16" s="114">
        <v>91581</v>
      </c>
      <c r="C16" s="114">
        <v>43798</v>
      </c>
      <c r="D16" s="114">
        <v>6818176.9100000001</v>
      </c>
      <c r="E16" s="114">
        <v>45985</v>
      </c>
      <c r="F16" s="109">
        <v>7141529</v>
      </c>
      <c r="G16" s="55">
        <v>1983637583.5899999</v>
      </c>
      <c r="H16" s="44">
        <f t="shared" si="0"/>
        <v>21659.924914447318</v>
      </c>
      <c r="I16" s="55">
        <v>19757480</v>
      </c>
      <c r="J16" s="55">
        <v>110102604.7</v>
      </c>
      <c r="K16" s="44">
        <v>87959</v>
      </c>
      <c r="L16" s="55">
        <v>659692500</v>
      </c>
      <c r="M16" s="44">
        <v>3622</v>
      </c>
      <c r="N16" s="55">
        <v>80438676</v>
      </c>
      <c r="O16" s="55">
        <v>1153161282.8900001</v>
      </c>
      <c r="P16" s="55">
        <v>455060928</v>
      </c>
      <c r="Q16" s="56">
        <v>26393746</v>
      </c>
      <c r="R16" s="55">
        <v>1104998</v>
      </c>
      <c r="S16" s="55">
        <v>25288748</v>
      </c>
      <c r="T16" s="30">
        <f t="shared" si="1"/>
        <v>276.13531190967558</v>
      </c>
      <c r="U16" s="29">
        <f t="shared" si="2"/>
        <v>5.5572224385742032E-2</v>
      </c>
    </row>
    <row r="17" spans="1:21" ht="10.5" customHeight="1" x14ac:dyDescent="0.2">
      <c r="A17" s="2" t="s">
        <v>45</v>
      </c>
      <c r="B17" s="114">
        <v>154076</v>
      </c>
      <c r="C17" s="114">
        <v>81682</v>
      </c>
      <c r="D17" s="114">
        <v>16484045.130000001</v>
      </c>
      <c r="E17" s="114">
        <v>69032</v>
      </c>
      <c r="F17" s="109">
        <v>11520696</v>
      </c>
      <c r="G17" s="55">
        <v>3589052099.8400002</v>
      </c>
      <c r="H17" s="44">
        <f t="shared" si="0"/>
        <v>23294.03735714842</v>
      </c>
      <c r="I17" s="55">
        <v>19004477</v>
      </c>
      <c r="J17" s="55">
        <v>182585622.16000003</v>
      </c>
      <c r="K17" s="44">
        <v>146995</v>
      </c>
      <c r="L17" s="55">
        <v>1102462500</v>
      </c>
      <c r="M17" s="44">
        <v>7081</v>
      </c>
      <c r="N17" s="55">
        <v>114105601</v>
      </c>
      <c r="O17" s="55">
        <v>2208902853.6800003</v>
      </c>
      <c r="P17" s="55">
        <v>1221773258</v>
      </c>
      <c r="Q17" s="56">
        <v>70862891</v>
      </c>
      <c r="R17" s="55">
        <v>2288679</v>
      </c>
      <c r="S17" s="55">
        <v>68574212</v>
      </c>
      <c r="T17" s="30">
        <f t="shared" si="1"/>
        <v>445.06744723383264</v>
      </c>
      <c r="U17" s="29">
        <f t="shared" si="2"/>
        <v>5.6126790753509848E-2</v>
      </c>
    </row>
    <row r="18" spans="1:21" ht="10.5" customHeight="1" x14ac:dyDescent="0.2">
      <c r="A18" s="2" t="s">
        <v>44</v>
      </c>
      <c r="B18" s="114">
        <v>21674</v>
      </c>
      <c r="C18" s="114">
        <v>11936</v>
      </c>
      <c r="D18" s="114">
        <v>2794299</v>
      </c>
      <c r="E18" s="114">
        <v>9249</v>
      </c>
      <c r="F18" s="109">
        <v>1554805</v>
      </c>
      <c r="G18" s="55">
        <v>636097430.30999994</v>
      </c>
      <c r="H18" s="44">
        <f t="shared" si="0"/>
        <v>29348.40962951001</v>
      </c>
      <c r="I18" s="55">
        <v>2659921</v>
      </c>
      <c r="J18" s="55">
        <v>29599328</v>
      </c>
      <c r="K18" s="44">
        <v>20628</v>
      </c>
      <c r="L18" s="55">
        <v>154710000</v>
      </c>
      <c r="M18" s="44">
        <v>1046</v>
      </c>
      <c r="N18" s="55">
        <v>13408603</v>
      </c>
      <c r="O18" s="55">
        <v>441039420.31</v>
      </c>
      <c r="P18" s="55">
        <v>223520693</v>
      </c>
      <c r="Q18" s="56">
        <v>12964171</v>
      </c>
      <c r="R18" s="55">
        <v>321275</v>
      </c>
      <c r="S18" s="55">
        <v>12642896</v>
      </c>
      <c r="T18" s="30">
        <f t="shared" si="1"/>
        <v>583.3208452523761</v>
      </c>
      <c r="U18" s="29">
        <f t="shared" si="2"/>
        <v>5.6562530432025818E-2</v>
      </c>
    </row>
    <row r="19" spans="1:21" ht="10.5" customHeight="1" x14ac:dyDescent="0.2">
      <c r="A19" s="2" t="s">
        <v>43</v>
      </c>
      <c r="B19" s="114">
        <v>69804</v>
      </c>
      <c r="C19" s="114">
        <v>39188</v>
      </c>
      <c r="D19" s="114">
        <v>9617206.0899999999</v>
      </c>
      <c r="E19" s="114">
        <v>28825</v>
      </c>
      <c r="F19" s="109">
        <v>5079923.71</v>
      </c>
      <c r="G19" s="55">
        <v>1747699328.6199999</v>
      </c>
      <c r="H19" s="44">
        <f t="shared" si="0"/>
        <v>25037.237531087041</v>
      </c>
      <c r="I19" s="55">
        <v>6299789</v>
      </c>
      <c r="J19" s="55">
        <v>88742509</v>
      </c>
      <c r="K19" s="44">
        <v>66404</v>
      </c>
      <c r="L19" s="55">
        <v>498030000</v>
      </c>
      <c r="M19" s="44">
        <v>3400</v>
      </c>
      <c r="N19" s="55">
        <v>43281931</v>
      </c>
      <c r="O19" s="55">
        <v>1123944677.6199999</v>
      </c>
      <c r="P19" s="55">
        <v>815162847</v>
      </c>
      <c r="Q19" s="56">
        <v>47279555</v>
      </c>
      <c r="R19" s="55">
        <v>970521</v>
      </c>
      <c r="S19" s="55">
        <v>46309034</v>
      </c>
      <c r="T19" s="30">
        <f t="shared" si="1"/>
        <v>663.41519110652689</v>
      </c>
      <c r="U19" s="29">
        <f t="shared" si="2"/>
        <v>5.6809549368483425E-2</v>
      </c>
    </row>
    <row r="20" spans="1:21" ht="10.5" customHeight="1" x14ac:dyDescent="0.2">
      <c r="A20" s="2" t="s">
        <v>42</v>
      </c>
      <c r="B20" s="114">
        <v>69009</v>
      </c>
      <c r="C20" s="114">
        <v>39724</v>
      </c>
      <c r="D20" s="114">
        <v>10179250.199999999</v>
      </c>
      <c r="E20" s="114">
        <v>27285</v>
      </c>
      <c r="F20" s="109">
        <v>5151864.29</v>
      </c>
      <c r="G20" s="55">
        <v>2008324761.23</v>
      </c>
      <c r="H20" s="44">
        <f t="shared" si="0"/>
        <v>29102.359999855093</v>
      </c>
      <c r="I20" s="55">
        <v>7953215</v>
      </c>
      <c r="J20" s="55">
        <v>94511160</v>
      </c>
      <c r="K20" s="44">
        <v>65218</v>
      </c>
      <c r="L20" s="55">
        <v>489135000</v>
      </c>
      <c r="M20" s="44">
        <v>3791</v>
      </c>
      <c r="N20" s="55">
        <v>61535562</v>
      </c>
      <c r="O20" s="55">
        <v>1371096254.23</v>
      </c>
      <c r="P20" s="55">
        <v>956357525</v>
      </c>
      <c r="Q20" s="56">
        <v>55468884</v>
      </c>
      <c r="R20" s="55">
        <v>922774</v>
      </c>
      <c r="S20" s="55">
        <v>54546110</v>
      </c>
      <c r="T20" s="30">
        <f t="shared" si="1"/>
        <v>790.42023504180611</v>
      </c>
      <c r="U20" s="29">
        <f t="shared" si="2"/>
        <v>5.7035270360841259E-2</v>
      </c>
    </row>
    <row r="21" spans="1:21" ht="10.5" customHeight="1" x14ac:dyDescent="0.2">
      <c r="A21" s="2" t="s">
        <v>41</v>
      </c>
      <c r="B21" s="114">
        <v>56117</v>
      </c>
      <c r="C21" s="114">
        <v>32970</v>
      </c>
      <c r="D21" s="114">
        <v>8979620.5600000005</v>
      </c>
      <c r="E21" s="114">
        <v>21327</v>
      </c>
      <c r="F21" s="109">
        <v>4065878.75</v>
      </c>
      <c r="G21" s="55">
        <v>1900284225.28</v>
      </c>
      <c r="H21" s="44">
        <f t="shared" si="0"/>
        <v>33862.897611775399</v>
      </c>
      <c r="I21" s="55">
        <v>7178858</v>
      </c>
      <c r="J21" s="55">
        <v>85163954.739999995</v>
      </c>
      <c r="K21" s="44">
        <v>52779</v>
      </c>
      <c r="L21" s="55">
        <v>395842500</v>
      </c>
      <c r="M21" s="44">
        <v>3338</v>
      </c>
      <c r="N21" s="55">
        <v>52109361</v>
      </c>
      <c r="O21" s="55">
        <v>1374347267.54</v>
      </c>
      <c r="P21" s="55">
        <v>897056918</v>
      </c>
      <c r="Q21" s="56">
        <v>52029332</v>
      </c>
      <c r="R21" s="55">
        <v>806386</v>
      </c>
      <c r="S21" s="55">
        <v>51222946</v>
      </c>
      <c r="T21" s="30">
        <f t="shared" si="1"/>
        <v>912.78838854536059</v>
      </c>
      <c r="U21" s="29">
        <f t="shared" si="2"/>
        <v>5.7101110277597796E-2</v>
      </c>
    </row>
    <row r="22" spans="1:21" ht="10.5" customHeight="1" x14ac:dyDescent="0.2">
      <c r="A22" s="2" t="s">
        <v>40</v>
      </c>
      <c r="B22" s="114">
        <v>77814</v>
      </c>
      <c r="C22" s="114">
        <v>46336</v>
      </c>
      <c r="D22" s="114">
        <v>13114559.27</v>
      </c>
      <c r="E22" s="114">
        <v>28905</v>
      </c>
      <c r="F22" s="109">
        <v>5896492.4600000009</v>
      </c>
      <c r="G22" s="55">
        <v>2586483986.1300001</v>
      </c>
      <c r="H22" s="44">
        <f t="shared" si="0"/>
        <v>33239.314083969468</v>
      </c>
      <c r="I22" s="55">
        <v>12256881</v>
      </c>
      <c r="J22" s="55">
        <v>130769184.84</v>
      </c>
      <c r="K22" s="44">
        <v>72778</v>
      </c>
      <c r="L22" s="55">
        <v>545835000</v>
      </c>
      <c r="M22" s="44">
        <v>5036</v>
      </c>
      <c r="N22" s="55">
        <v>81859593</v>
      </c>
      <c r="O22" s="55">
        <v>1840277089.29</v>
      </c>
      <c r="P22" s="55">
        <v>1437091402</v>
      </c>
      <c r="Q22" s="56">
        <v>83351327</v>
      </c>
      <c r="R22" s="55">
        <v>1299361</v>
      </c>
      <c r="S22" s="55">
        <v>82051966</v>
      </c>
      <c r="T22" s="30">
        <f t="shared" si="1"/>
        <v>1054.4627701955947</v>
      </c>
      <c r="U22" s="29">
        <f t="shared" si="2"/>
        <v>5.7095857567450677E-2</v>
      </c>
    </row>
    <row r="23" spans="1:21" ht="10.5" customHeight="1" x14ac:dyDescent="0.2">
      <c r="A23" s="2" t="s">
        <v>39</v>
      </c>
      <c r="B23" s="114">
        <v>30499</v>
      </c>
      <c r="C23" s="114">
        <v>18257</v>
      </c>
      <c r="D23" s="114">
        <v>5295061</v>
      </c>
      <c r="E23" s="114">
        <v>11177</v>
      </c>
      <c r="F23" s="109">
        <v>2391344</v>
      </c>
      <c r="G23" s="55">
        <v>1058732500</v>
      </c>
      <c r="H23" s="44">
        <f t="shared" si="0"/>
        <v>34713.679137020888</v>
      </c>
      <c r="I23" s="55">
        <v>4427857</v>
      </c>
      <c r="J23" s="55">
        <v>56212731</v>
      </c>
      <c r="K23" s="44">
        <v>28406</v>
      </c>
      <c r="L23" s="55">
        <v>213045000</v>
      </c>
      <c r="M23" s="44">
        <v>2093</v>
      </c>
      <c r="N23" s="55">
        <v>27602442</v>
      </c>
      <c r="O23" s="55">
        <v>766300184</v>
      </c>
      <c r="P23" s="55">
        <v>628976709</v>
      </c>
      <c r="Q23" s="56">
        <v>36480661</v>
      </c>
      <c r="R23" s="55">
        <v>542912</v>
      </c>
      <c r="S23" s="55">
        <v>35937749</v>
      </c>
      <c r="T23" s="30">
        <f t="shared" si="1"/>
        <v>1178.3254860815109</v>
      </c>
      <c r="U23" s="29">
        <f t="shared" si="2"/>
        <v>5.7136851787623191E-2</v>
      </c>
    </row>
    <row r="24" spans="1:21" ht="10.5" customHeight="1" x14ac:dyDescent="0.2">
      <c r="A24" s="2" t="s">
        <v>38</v>
      </c>
      <c r="B24" s="114">
        <v>85986</v>
      </c>
      <c r="C24" s="114">
        <v>51164</v>
      </c>
      <c r="D24" s="114">
        <v>15155745.859999999</v>
      </c>
      <c r="E24" s="114">
        <v>31902</v>
      </c>
      <c r="F24" s="109">
        <v>6612041.5199999996</v>
      </c>
      <c r="G24" s="55">
        <v>3164796588.5300002</v>
      </c>
      <c r="H24" s="44">
        <f t="shared" si="0"/>
        <v>36805.951998348573</v>
      </c>
      <c r="I24" s="55">
        <v>17182818</v>
      </c>
      <c r="J24" s="55">
        <v>166061817</v>
      </c>
      <c r="K24" s="44">
        <v>79245</v>
      </c>
      <c r="L24" s="55">
        <v>594337500</v>
      </c>
      <c r="M24" s="44">
        <v>6741</v>
      </c>
      <c r="N24" s="55">
        <v>82831163</v>
      </c>
      <c r="O24" s="55">
        <v>2338748926.5299997</v>
      </c>
      <c r="P24" s="55">
        <v>1986095517</v>
      </c>
      <c r="Q24" s="56">
        <v>115193761</v>
      </c>
      <c r="R24" s="55">
        <v>1685607</v>
      </c>
      <c r="S24" s="55">
        <v>113508154</v>
      </c>
      <c r="T24" s="30">
        <f t="shared" si="1"/>
        <v>1320.077152094527</v>
      </c>
      <c r="U24" s="29">
        <f t="shared" si="2"/>
        <v>5.715140738621384E-2</v>
      </c>
    </row>
    <row r="25" spans="1:21" ht="10.5" customHeight="1" x14ac:dyDescent="0.2">
      <c r="A25" s="2" t="s">
        <v>37</v>
      </c>
      <c r="B25" s="114">
        <v>97829</v>
      </c>
      <c r="C25" s="114">
        <v>59093</v>
      </c>
      <c r="D25" s="114">
        <v>18628217.559999999</v>
      </c>
      <c r="E25" s="114">
        <v>35809</v>
      </c>
      <c r="F25" s="109">
        <v>7983002</v>
      </c>
      <c r="G25" s="55">
        <v>4161322819.4299998</v>
      </c>
      <c r="H25" s="44">
        <f t="shared" si="0"/>
        <v>42536.699950219256</v>
      </c>
      <c r="I25" s="55">
        <v>22737466.460000001</v>
      </c>
      <c r="J25" s="55">
        <v>242449739</v>
      </c>
      <c r="K25" s="44">
        <v>88065</v>
      </c>
      <c r="L25" s="55">
        <v>660487500</v>
      </c>
      <c r="M25" s="44">
        <v>9764</v>
      </c>
      <c r="N25" s="55">
        <v>185951350.13999999</v>
      </c>
      <c r="O25" s="55">
        <v>3095171696.75</v>
      </c>
      <c r="P25" s="55">
        <v>2682884826</v>
      </c>
      <c r="Q25" s="56">
        <v>155607616</v>
      </c>
      <c r="R25" s="55">
        <v>2339846</v>
      </c>
      <c r="S25" s="55">
        <v>153267770</v>
      </c>
      <c r="T25" s="30">
        <f t="shared" si="1"/>
        <v>1566.6905518813439</v>
      </c>
      <c r="U25" s="29">
        <f t="shared" si="2"/>
        <v>5.7127972291122125E-2</v>
      </c>
    </row>
    <row r="26" spans="1:21" ht="10.5" customHeight="1" x14ac:dyDescent="0.2">
      <c r="A26" s="2" t="s">
        <v>36</v>
      </c>
      <c r="B26" s="114">
        <v>140664</v>
      </c>
      <c r="C26" s="114">
        <v>85134</v>
      </c>
      <c r="D26" s="114">
        <v>30471108.59</v>
      </c>
      <c r="E26" s="114">
        <v>52045</v>
      </c>
      <c r="F26" s="109">
        <v>13340242.65</v>
      </c>
      <c r="G26" s="55">
        <v>7146521294.0799999</v>
      </c>
      <c r="H26" s="44">
        <f t="shared" si="0"/>
        <v>50805.616889040553</v>
      </c>
      <c r="I26" s="55">
        <v>35748091</v>
      </c>
      <c r="J26" s="55">
        <v>354454213.12</v>
      </c>
      <c r="K26" s="44">
        <v>120723</v>
      </c>
      <c r="L26" s="55">
        <v>905422500</v>
      </c>
      <c r="M26" s="44">
        <v>19941</v>
      </c>
      <c r="N26" s="55">
        <v>271421495.94999999</v>
      </c>
      <c r="O26" s="55">
        <v>5650971176.0099993</v>
      </c>
      <c r="P26" s="55">
        <v>4873421978</v>
      </c>
      <c r="Q26" s="56">
        <v>282658436</v>
      </c>
      <c r="R26" s="55">
        <v>4652295</v>
      </c>
      <c r="S26" s="55">
        <v>278006141</v>
      </c>
      <c r="T26" s="30">
        <f t="shared" si="1"/>
        <v>1976.3844409372689</v>
      </c>
      <c r="U26" s="29">
        <f t="shared" si="2"/>
        <v>5.7045366121587268E-2</v>
      </c>
    </row>
    <row r="27" spans="1:21" ht="10.5" customHeight="1" x14ac:dyDescent="0.2">
      <c r="A27" s="2" t="s">
        <v>35</v>
      </c>
      <c r="B27" s="114">
        <v>88372</v>
      </c>
      <c r="C27" s="114">
        <v>51800</v>
      </c>
      <c r="D27" s="114">
        <v>22535486.309999999</v>
      </c>
      <c r="E27" s="114">
        <v>34786</v>
      </c>
      <c r="F27" s="109">
        <v>10850205.07</v>
      </c>
      <c r="G27" s="55">
        <v>5363263578.71</v>
      </c>
      <c r="H27" s="44">
        <f t="shared" si="0"/>
        <v>60689.625432376772</v>
      </c>
      <c r="I27" s="55">
        <v>16190619</v>
      </c>
      <c r="J27" s="55">
        <v>230068851</v>
      </c>
      <c r="K27" s="44">
        <v>69657</v>
      </c>
      <c r="L27" s="55">
        <v>522427500</v>
      </c>
      <c r="M27" s="44">
        <v>18715</v>
      </c>
      <c r="N27" s="55">
        <v>222381640</v>
      </c>
      <c r="O27" s="55">
        <v>4404576206.71</v>
      </c>
      <c r="P27" s="55">
        <v>3939559345</v>
      </c>
      <c r="Q27" s="56">
        <v>228494506</v>
      </c>
      <c r="R27" s="55">
        <v>4407756</v>
      </c>
      <c r="S27" s="55">
        <v>224086750</v>
      </c>
      <c r="T27" s="30">
        <f t="shared" si="1"/>
        <v>2535.7211560222695</v>
      </c>
      <c r="U27" s="29">
        <f t="shared" si="2"/>
        <v>5.6881171312828646E-2</v>
      </c>
    </row>
    <row r="28" spans="1:21" ht="10.5" customHeight="1" x14ac:dyDescent="0.2">
      <c r="A28" s="2" t="s">
        <v>34</v>
      </c>
      <c r="B28" s="114">
        <v>54242</v>
      </c>
      <c r="C28" s="114">
        <v>31315</v>
      </c>
      <c r="D28" s="114">
        <v>17067235.960000001</v>
      </c>
      <c r="E28" s="114">
        <v>22014</v>
      </c>
      <c r="F28" s="109">
        <v>7969693.7000000002</v>
      </c>
      <c r="G28" s="55">
        <v>4259231059.6399999</v>
      </c>
      <c r="H28" s="44">
        <f t="shared" si="0"/>
        <v>78522.750998119533</v>
      </c>
      <c r="I28" s="55">
        <v>18950908</v>
      </c>
      <c r="J28" s="55">
        <v>157310170</v>
      </c>
      <c r="K28" s="44">
        <v>39465</v>
      </c>
      <c r="L28" s="55">
        <v>295987500</v>
      </c>
      <c r="M28" s="44">
        <v>14777</v>
      </c>
      <c r="N28" s="55">
        <v>203652494</v>
      </c>
      <c r="O28" s="55">
        <v>3621231803.6399999</v>
      </c>
      <c r="P28" s="55">
        <v>2962307020</v>
      </c>
      <c r="Q28" s="56">
        <v>171813976</v>
      </c>
      <c r="R28" s="55">
        <v>3509316</v>
      </c>
      <c r="S28" s="55">
        <v>168304660</v>
      </c>
      <c r="T28" s="30">
        <f t="shared" si="1"/>
        <v>3102.84760886398</v>
      </c>
      <c r="U28" s="29">
        <f t="shared" si="2"/>
        <v>5.6815400585993277E-2</v>
      </c>
    </row>
    <row r="29" spans="1:21" ht="10.5" customHeight="1" x14ac:dyDescent="0.2">
      <c r="A29" s="2" t="s">
        <v>33</v>
      </c>
      <c r="B29" s="114">
        <v>46301</v>
      </c>
      <c r="C29" s="114">
        <v>27056</v>
      </c>
      <c r="D29" s="114">
        <v>18712671.289999999</v>
      </c>
      <c r="E29" s="114">
        <v>18535</v>
      </c>
      <c r="F29" s="109">
        <v>8741402.4100000001</v>
      </c>
      <c r="G29" s="55">
        <v>4114320902</v>
      </c>
      <c r="H29" s="44">
        <f t="shared" si="0"/>
        <v>88860.303276387116</v>
      </c>
      <c r="I29" s="55">
        <v>24427820</v>
      </c>
      <c r="J29" s="55">
        <v>156016789</v>
      </c>
      <c r="K29" s="44">
        <v>30175</v>
      </c>
      <c r="L29" s="55">
        <v>226312500</v>
      </c>
      <c r="M29" s="44">
        <v>16126</v>
      </c>
      <c r="N29" s="55">
        <v>210006644</v>
      </c>
      <c r="O29" s="55">
        <v>3546412789</v>
      </c>
      <c r="P29" s="55">
        <v>3088690404</v>
      </c>
      <c r="Q29" s="56">
        <v>179144023</v>
      </c>
      <c r="R29" s="55">
        <v>4458156</v>
      </c>
      <c r="S29" s="55">
        <v>174685867</v>
      </c>
      <c r="T29" s="30">
        <f t="shared" si="1"/>
        <v>3772.831407528995</v>
      </c>
      <c r="U29" s="29">
        <f t="shared" si="2"/>
        <v>5.6556612722911154E-2</v>
      </c>
    </row>
    <row r="30" spans="1:21" ht="10.5" customHeight="1" x14ac:dyDescent="0.2">
      <c r="A30" s="2" t="s">
        <v>32</v>
      </c>
      <c r="B30" s="114">
        <v>10216</v>
      </c>
      <c r="C30" s="114">
        <v>6054</v>
      </c>
      <c r="D30" s="114">
        <v>4939938</v>
      </c>
      <c r="E30" s="114">
        <v>4028</v>
      </c>
      <c r="F30" s="109">
        <v>2356587</v>
      </c>
      <c r="G30" s="55">
        <v>1028148243</v>
      </c>
      <c r="H30" s="44">
        <f t="shared" si="0"/>
        <v>100640.97915035239</v>
      </c>
      <c r="I30" s="55">
        <v>13748434</v>
      </c>
      <c r="J30" s="55">
        <v>42879831</v>
      </c>
      <c r="K30" s="44">
        <v>6171</v>
      </c>
      <c r="L30" s="55">
        <v>46282500</v>
      </c>
      <c r="M30" s="44">
        <v>4045</v>
      </c>
      <c r="N30" s="55">
        <v>53149586</v>
      </c>
      <c r="O30" s="55">
        <v>899584760</v>
      </c>
      <c r="P30" s="55">
        <v>790656906</v>
      </c>
      <c r="Q30" s="56">
        <v>45858065</v>
      </c>
      <c r="R30" s="55">
        <v>1211480</v>
      </c>
      <c r="S30" s="55">
        <v>44646585</v>
      </c>
      <c r="T30" s="30">
        <f t="shared" si="1"/>
        <v>4370.2608653093184</v>
      </c>
      <c r="U30" s="29">
        <f t="shared" si="2"/>
        <v>5.6467710154927804E-2</v>
      </c>
    </row>
    <row r="31" spans="1:21" ht="10.5" customHeight="1" x14ac:dyDescent="0.2">
      <c r="A31" s="2" t="s">
        <v>31</v>
      </c>
      <c r="B31" s="114">
        <v>26221</v>
      </c>
      <c r="C31" s="114">
        <v>15397</v>
      </c>
      <c r="D31" s="114">
        <v>15636413.91</v>
      </c>
      <c r="E31" s="114">
        <v>10468</v>
      </c>
      <c r="F31" s="109">
        <v>7041939</v>
      </c>
      <c r="G31" s="55">
        <v>3090935088.4899998</v>
      </c>
      <c r="H31" s="44">
        <f t="shared" si="0"/>
        <v>117880.13761832118</v>
      </c>
      <c r="I31" s="55">
        <v>24818787</v>
      </c>
      <c r="J31" s="55">
        <v>111702317</v>
      </c>
      <c r="K31" s="44">
        <v>14806</v>
      </c>
      <c r="L31" s="55">
        <v>111045000</v>
      </c>
      <c r="M31" s="44">
        <v>11415</v>
      </c>
      <c r="N31" s="55">
        <v>208290134</v>
      </c>
      <c r="O31" s="55">
        <v>2684716424.4899998</v>
      </c>
      <c r="P31" s="55">
        <v>2328255158</v>
      </c>
      <c r="Q31" s="56">
        <v>135038777</v>
      </c>
      <c r="R31" s="55">
        <v>3459634</v>
      </c>
      <c r="S31" s="55">
        <v>131579143</v>
      </c>
      <c r="T31" s="30">
        <f t="shared" si="1"/>
        <v>5018.0825674078033</v>
      </c>
      <c r="U31" s="29">
        <f t="shared" si="2"/>
        <v>5.6514056265649211E-2</v>
      </c>
    </row>
    <row r="32" spans="1:21" ht="10.5" customHeight="1" x14ac:dyDescent="0.2">
      <c r="A32" s="1" t="s">
        <v>30</v>
      </c>
      <c r="B32" s="114">
        <v>13172</v>
      </c>
      <c r="C32" s="114">
        <v>7579</v>
      </c>
      <c r="D32" s="114">
        <v>10226862</v>
      </c>
      <c r="E32" s="114">
        <v>5439</v>
      </c>
      <c r="F32" s="109">
        <v>5059919</v>
      </c>
      <c r="G32" s="55">
        <v>1965679692</v>
      </c>
      <c r="H32" s="44">
        <f t="shared" si="0"/>
        <v>149231.68023079258</v>
      </c>
      <c r="I32" s="55">
        <v>21326871</v>
      </c>
      <c r="J32" s="55">
        <v>67471884</v>
      </c>
      <c r="K32" s="44">
        <v>6674</v>
      </c>
      <c r="L32" s="55">
        <v>50055000</v>
      </c>
      <c r="M32" s="44">
        <v>6498</v>
      </c>
      <c r="N32" s="55">
        <v>102075851</v>
      </c>
      <c r="O32" s="55">
        <v>1767403828</v>
      </c>
      <c r="P32" s="55">
        <v>1436089160</v>
      </c>
      <c r="Q32" s="56">
        <v>83293207</v>
      </c>
      <c r="R32" s="55">
        <v>2307852</v>
      </c>
      <c r="S32" s="55">
        <v>80985355</v>
      </c>
      <c r="T32" s="30">
        <f t="shared" si="1"/>
        <v>6148.2960066808382</v>
      </c>
      <c r="U32" s="29">
        <f t="shared" si="2"/>
        <v>5.6392985377036062E-2</v>
      </c>
    </row>
    <row r="33" spans="1:21" ht="10.5" customHeight="1" x14ac:dyDescent="0.2">
      <c r="A33" s="2" t="s">
        <v>29</v>
      </c>
      <c r="B33" s="114">
        <v>12314</v>
      </c>
      <c r="C33" s="114">
        <v>7080</v>
      </c>
      <c r="D33" s="114">
        <v>13975518</v>
      </c>
      <c r="E33" s="114">
        <v>5131</v>
      </c>
      <c r="F33" s="109">
        <v>6699485.6299999999</v>
      </c>
      <c r="G33" s="55">
        <v>2844091158</v>
      </c>
      <c r="H33" s="44">
        <f t="shared" si="0"/>
        <v>230964.03751827189</v>
      </c>
      <c r="I33" s="55">
        <v>38773738</v>
      </c>
      <c r="J33" s="55">
        <v>88969132</v>
      </c>
      <c r="K33" s="44">
        <v>5713</v>
      </c>
      <c r="L33" s="55">
        <v>42847500</v>
      </c>
      <c r="M33" s="44">
        <v>6601</v>
      </c>
      <c r="N33" s="55">
        <v>180469515</v>
      </c>
      <c r="O33" s="55">
        <v>2570578749</v>
      </c>
      <c r="P33" s="55">
        <v>1685488800</v>
      </c>
      <c r="Q33" s="56">
        <v>97758293</v>
      </c>
      <c r="R33" s="55">
        <v>3284682</v>
      </c>
      <c r="S33" s="55">
        <v>94473611</v>
      </c>
      <c r="T33" s="30">
        <f t="shared" si="1"/>
        <v>7672.0489686535648</v>
      </c>
      <c r="U33" s="29">
        <f t="shared" si="2"/>
        <v>5.6051165098219578E-2</v>
      </c>
    </row>
    <row r="34" spans="1:21" ht="10.5" customHeight="1" x14ac:dyDescent="0.2">
      <c r="A34" s="2" t="s">
        <v>28</v>
      </c>
      <c r="B34" s="114">
        <v>5382</v>
      </c>
      <c r="C34" s="114">
        <v>3025</v>
      </c>
      <c r="D34" s="114">
        <v>8656024</v>
      </c>
      <c r="E34" s="114">
        <v>2314</v>
      </c>
      <c r="F34" s="109">
        <v>4580222.33</v>
      </c>
      <c r="G34" s="55">
        <v>1415622929</v>
      </c>
      <c r="H34" s="44">
        <f t="shared" si="0"/>
        <v>263029.15811965812</v>
      </c>
      <c r="I34" s="55">
        <v>21567378</v>
      </c>
      <c r="J34" s="55">
        <v>43516627</v>
      </c>
      <c r="K34" s="44">
        <v>2181</v>
      </c>
      <c r="L34" s="55">
        <v>16357500</v>
      </c>
      <c r="M34" s="44">
        <v>3201</v>
      </c>
      <c r="N34" s="55">
        <v>75792077</v>
      </c>
      <c r="O34" s="55">
        <v>1301524103</v>
      </c>
      <c r="P34" s="55">
        <v>956769495</v>
      </c>
      <c r="Q34" s="56">
        <v>55492625</v>
      </c>
      <c r="R34" s="55">
        <v>2215088</v>
      </c>
      <c r="S34" s="55">
        <v>53277537</v>
      </c>
      <c r="T34" s="30">
        <f t="shared" si="1"/>
        <v>9899.207915273133</v>
      </c>
      <c r="U34" s="29">
        <f t="shared" si="2"/>
        <v>5.5684819884438311E-2</v>
      </c>
    </row>
    <row r="35" spans="1:21" ht="10.5" customHeight="1" x14ac:dyDescent="0.2">
      <c r="A35" s="8" t="s">
        <v>4</v>
      </c>
      <c r="B35" s="115">
        <v>10483</v>
      </c>
      <c r="C35" s="115">
        <v>5189</v>
      </c>
      <c r="D35" s="115">
        <v>42630348.960000001</v>
      </c>
      <c r="E35" s="115">
        <v>5193</v>
      </c>
      <c r="F35" s="110">
        <v>42487983.510000005</v>
      </c>
      <c r="G35" s="55">
        <v>10731376186</v>
      </c>
      <c r="H35" s="44">
        <f t="shared" si="0"/>
        <v>1023693.2353333969</v>
      </c>
      <c r="I35" s="55">
        <v>419835289</v>
      </c>
      <c r="J35" s="55">
        <v>350996940</v>
      </c>
      <c r="K35" s="44">
        <v>3259</v>
      </c>
      <c r="L35" s="55">
        <v>24442500</v>
      </c>
      <c r="M35" s="44">
        <v>7224</v>
      </c>
      <c r="N35" s="55">
        <v>1486465980</v>
      </c>
      <c r="O35" s="55">
        <v>9289306055</v>
      </c>
      <c r="P35" s="55">
        <v>5191170911</v>
      </c>
      <c r="Q35" s="56">
        <v>301087868</v>
      </c>
      <c r="R35" s="55">
        <v>25650737</v>
      </c>
      <c r="S35" s="69">
        <v>275437131</v>
      </c>
      <c r="T35" s="30">
        <f t="shared" si="1"/>
        <v>26274.647619956118</v>
      </c>
      <c r="U35" s="29">
        <f t="shared" si="2"/>
        <v>5.3058767611822134E-2</v>
      </c>
    </row>
    <row r="36" spans="1:21" ht="10.5" customHeight="1" thickBot="1" x14ac:dyDescent="0.25">
      <c r="A36" s="26" t="s">
        <v>1</v>
      </c>
      <c r="B36" s="32">
        <f t="shared" ref="B36:G36" si="3">SUM(B13:B35)</f>
        <v>1858637</v>
      </c>
      <c r="C36" s="32">
        <f t="shared" si="3"/>
        <v>749195</v>
      </c>
      <c r="D36" s="32">
        <f t="shared" si="3"/>
        <v>298474251.94999999</v>
      </c>
      <c r="E36" s="32">
        <f t="shared" si="3"/>
        <v>885561</v>
      </c>
      <c r="F36" s="32">
        <f t="shared" si="3"/>
        <v>224114258.75999999</v>
      </c>
      <c r="G36" s="32">
        <f t="shared" si="3"/>
        <v>75569203682.769989</v>
      </c>
      <c r="H36" s="73">
        <f t="shared" si="0"/>
        <v>40658.398430016183</v>
      </c>
      <c r="I36" s="32">
        <f t="shared" ref="I36:S36" si="4">SUM(I13:I35)</f>
        <v>1194399972.46</v>
      </c>
      <c r="J36" s="32">
        <f t="shared" si="4"/>
        <v>4861534986.2799997</v>
      </c>
      <c r="K36" s="32">
        <f t="shared" si="4"/>
        <v>1658318</v>
      </c>
      <c r="L36" s="32">
        <f t="shared" si="4"/>
        <v>12437385000</v>
      </c>
      <c r="M36" s="32">
        <f t="shared" si="4"/>
        <v>200319</v>
      </c>
      <c r="N36" s="32">
        <f t="shared" si="4"/>
        <v>4646405103.8400002</v>
      </c>
      <c r="O36" s="32">
        <f t="shared" si="4"/>
        <v>54818278565.109993</v>
      </c>
      <c r="P36" s="32">
        <f t="shared" si="4"/>
        <v>36366659418</v>
      </c>
      <c r="Q36" s="32">
        <f t="shared" si="4"/>
        <v>2261396425</v>
      </c>
      <c r="R36" s="32">
        <f t="shared" si="4"/>
        <v>68899299</v>
      </c>
      <c r="S36" s="32">
        <f t="shared" si="4"/>
        <v>2192497126</v>
      </c>
      <c r="T36" s="33">
        <f t="shared" si="1"/>
        <v>1179.6263207931404</v>
      </c>
      <c r="U36" s="34">
        <f>S36/SUM(P14:P35)</f>
        <v>5.6232905630010814E-2</v>
      </c>
    </row>
    <row r="37" spans="1:21" ht="11.25" customHeight="1" thickBot="1" x14ac:dyDescent="0.25">
      <c r="A37" s="93" t="s">
        <v>99</v>
      </c>
      <c r="B37" s="98"/>
      <c r="C37" s="98"/>
      <c r="D37" s="98"/>
      <c r="E37" s="98"/>
      <c r="F37" s="98"/>
      <c r="G37" s="98"/>
      <c r="H37" s="94"/>
      <c r="I37" s="94"/>
      <c r="J37" s="121" t="s">
        <v>15</v>
      </c>
      <c r="K37" s="120"/>
      <c r="L37" s="121"/>
      <c r="M37" s="121"/>
      <c r="N37" s="121"/>
      <c r="O37" s="95"/>
      <c r="P37" s="96"/>
      <c r="Q37" s="96"/>
      <c r="R37" s="96"/>
      <c r="S37" s="96"/>
      <c r="T37" s="94"/>
      <c r="U37" s="97"/>
    </row>
    <row r="38" spans="1:21" ht="10.5" customHeight="1" x14ac:dyDescent="0.2">
      <c r="A38" s="2" t="s">
        <v>5</v>
      </c>
      <c r="B38" s="35">
        <v>41256</v>
      </c>
      <c r="C38" s="92">
        <v>292</v>
      </c>
      <c r="D38" s="92">
        <v>136039</v>
      </c>
      <c r="E38" s="92">
        <v>8014</v>
      </c>
      <c r="F38" s="92">
        <v>6032377</v>
      </c>
      <c r="G38" s="116">
        <v>-2296912001</v>
      </c>
      <c r="H38" s="51">
        <f t="shared" ref="H38:H57" si="5">G38/B38</f>
        <v>-55674.617049641267</v>
      </c>
      <c r="I38" s="38">
        <v>358859102</v>
      </c>
      <c r="J38" s="38">
        <v>44126615</v>
      </c>
      <c r="K38" s="38">
        <v>27377</v>
      </c>
      <c r="L38" s="35">
        <v>205327500</v>
      </c>
      <c r="M38" s="44">
        <v>13879</v>
      </c>
      <c r="N38" s="38">
        <v>33221551</v>
      </c>
      <c r="O38" s="57">
        <v>-2220728565</v>
      </c>
      <c r="P38" s="57">
        <v>-1025677284</v>
      </c>
      <c r="Q38" s="38">
        <v>390179</v>
      </c>
      <c r="R38" s="38">
        <v>3622</v>
      </c>
      <c r="S38" s="38">
        <v>386557</v>
      </c>
      <c r="T38" s="58">
        <f t="shared" ref="T38:T57" si="6">S38/B38</f>
        <v>9.3697159201085896</v>
      </c>
      <c r="U38" s="39">
        <f t="shared" ref="U38:U57" si="7">S38/G38</f>
        <v>-1.6829421407163435E-4</v>
      </c>
    </row>
    <row r="39" spans="1:21" ht="10.5" customHeight="1" x14ac:dyDescent="0.2">
      <c r="A39" s="12" t="s">
        <v>65</v>
      </c>
      <c r="B39" s="38">
        <v>179052</v>
      </c>
      <c r="C39" s="88">
        <v>1022</v>
      </c>
      <c r="D39" s="88">
        <v>160091.85</v>
      </c>
      <c r="E39" s="88">
        <v>108901</v>
      </c>
      <c r="F39" s="88">
        <v>5786571.4800000004</v>
      </c>
      <c r="G39" s="117">
        <v>391654405.92000002</v>
      </c>
      <c r="H39" s="44">
        <f t="shared" si="5"/>
        <v>2187.378001474432</v>
      </c>
      <c r="I39" s="38">
        <v>6609390</v>
      </c>
      <c r="J39" s="38">
        <v>6566065</v>
      </c>
      <c r="K39" s="38">
        <v>173979</v>
      </c>
      <c r="L39" s="44">
        <v>1304842500</v>
      </c>
      <c r="M39" s="44">
        <v>5073</v>
      </c>
      <c r="N39" s="38">
        <v>14842180.289999999</v>
      </c>
      <c r="O39" s="57">
        <v>-927986949.37</v>
      </c>
      <c r="P39" s="57">
        <v>-911557453</v>
      </c>
      <c r="Q39" s="38">
        <v>235295</v>
      </c>
      <c r="R39" s="38">
        <v>1747</v>
      </c>
      <c r="S39" s="38">
        <v>233548</v>
      </c>
      <c r="T39" s="40">
        <f t="shared" si="6"/>
        <v>1.3043585103768738</v>
      </c>
      <c r="U39" s="39">
        <f t="shared" si="7"/>
        <v>5.9631143291084257E-4</v>
      </c>
    </row>
    <row r="40" spans="1:21" ht="10.5" customHeight="1" x14ac:dyDescent="0.2">
      <c r="A40" s="12" t="s">
        <v>64</v>
      </c>
      <c r="B40" s="38">
        <v>305875</v>
      </c>
      <c r="C40" s="88">
        <v>33168</v>
      </c>
      <c r="D40" s="88">
        <v>2136021.1799999997</v>
      </c>
      <c r="E40" s="88">
        <v>228901</v>
      </c>
      <c r="F40" s="88">
        <v>28765469.25</v>
      </c>
      <c r="G40" s="117">
        <v>2136771824.9100001</v>
      </c>
      <c r="H40" s="44">
        <f t="shared" si="5"/>
        <v>6985.7681239395179</v>
      </c>
      <c r="I40" s="38">
        <v>10014465</v>
      </c>
      <c r="J40" s="38">
        <v>34476916</v>
      </c>
      <c r="K40" s="38">
        <v>301934</v>
      </c>
      <c r="L40" s="44">
        <v>2264505000</v>
      </c>
      <c r="M40" s="44">
        <v>3941</v>
      </c>
      <c r="N40" s="38">
        <v>30903174.460000001</v>
      </c>
      <c r="O40" s="57">
        <v>-183098800.54999998</v>
      </c>
      <c r="P40" s="57">
        <v>-180946321</v>
      </c>
      <c r="Q40" s="38">
        <v>9095313</v>
      </c>
      <c r="R40" s="38">
        <v>719692</v>
      </c>
      <c r="S40" s="38">
        <v>8375621</v>
      </c>
      <c r="T40" s="40">
        <f t="shared" si="6"/>
        <v>27.382496117695137</v>
      </c>
      <c r="U40" s="39">
        <f t="shared" si="7"/>
        <v>3.9197545111550585E-3</v>
      </c>
    </row>
    <row r="41" spans="1:21" ht="10.5" customHeight="1" x14ac:dyDescent="0.2">
      <c r="A41" s="12" t="s">
        <v>63</v>
      </c>
      <c r="B41" s="38">
        <v>216522</v>
      </c>
      <c r="C41" s="88">
        <v>94325</v>
      </c>
      <c r="D41" s="88">
        <v>13856985.41</v>
      </c>
      <c r="E41" s="88">
        <v>110558</v>
      </c>
      <c r="F41" s="88">
        <v>16223585</v>
      </c>
      <c r="G41" s="117">
        <v>2685515655.1500001</v>
      </c>
      <c r="H41" s="44">
        <f t="shared" si="5"/>
        <v>12402.969006151799</v>
      </c>
      <c r="I41" s="38">
        <v>6664880</v>
      </c>
      <c r="J41" s="38">
        <v>96103306.879999995</v>
      </c>
      <c r="K41" s="38">
        <v>211600</v>
      </c>
      <c r="L41" s="44">
        <v>1587000000</v>
      </c>
      <c r="M41" s="44">
        <v>4922</v>
      </c>
      <c r="N41" s="38">
        <v>44447664</v>
      </c>
      <c r="O41" s="57">
        <v>964629564.26999998</v>
      </c>
      <c r="P41" s="57">
        <v>921086691</v>
      </c>
      <c r="Q41" s="38">
        <v>56399734</v>
      </c>
      <c r="R41" s="38">
        <v>2690502</v>
      </c>
      <c r="S41" s="38">
        <v>53709232</v>
      </c>
      <c r="T41" s="40">
        <f t="shared" si="6"/>
        <v>248.05438708306778</v>
      </c>
      <c r="U41" s="39">
        <f t="shared" si="7"/>
        <v>1.9999597431875727E-2</v>
      </c>
    </row>
    <row r="42" spans="1:21" ht="10.5" customHeight="1" x14ac:dyDescent="0.2">
      <c r="A42" s="12" t="s">
        <v>62</v>
      </c>
      <c r="B42" s="38">
        <v>172708</v>
      </c>
      <c r="C42" s="88">
        <v>89767</v>
      </c>
      <c r="D42" s="88">
        <v>18373206.09</v>
      </c>
      <c r="E42" s="88">
        <v>72050</v>
      </c>
      <c r="F42" s="88">
        <v>11369347.710000001</v>
      </c>
      <c r="G42" s="117">
        <v>3007530494.6199999</v>
      </c>
      <c r="H42" s="44">
        <f t="shared" si="5"/>
        <v>17413.961684577436</v>
      </c>
      <c r="I42" s="38">
        <v>7110464</v>
      </c>
      <c r="J42" s="38">
        <v>142456525.18000001</v>
      </c>
      <c r="K42" s="38">
        <v>167234</v>
      </c>
      <c r="L42" s="44">
        <v>1254255000</v>
      </c>
      <c r="M42" s="44">
        <v>5474</v>
      </c>
      <c r="N42" s="38">
        <v>51093468</v>
      </c>
      <c r="O42" s="57">
        <v>1566835965.4400001</v>
      </c>
      <c r="P42" s="57">
        <v>1488108667</v>
      </c>
      <c r="Q42" s="38">
        <v>89109386</v>
      </c>
      <c r="R42" s="38">
        <v>2406502</v>
      </c>
      <c r="S42" s="38">
        <v>86702884</v>
      </c>
      <c r="T42" s="40">
        <f t="shared" si="6"/>
        <v>502.02008013525722</v>
      </c>
      <c r="U42" s="39">
        <f t="shared" si="7"/>
        <v>2.882859680229273E-2</v>
      </c>
    </row>
    <row r="43" spans="1:21" ht="10.5" customHeight="1" x14ac:dyDescent="0.2">
      <c r="A43" s="12" t="s">
        <v>61</v>
      </c>
      <c r="B43" s="38">
        <v>146607</v>
      </c>
      <c r="C43" s="88">
        <v>80979</v>
      </c>
      <c r="D43" s="88">
        <v>18664246.199999999</v>
      </c>
      <c r="E43" s="88">
        <v>55936</v>
      </c>
      <c r="F43" s="88">
        <v>9717875.2199999988</v>
      </c>
      <c r="G43" s="117">
        <v>3287937598.75</v>
      </c>
      <c r="H43" s="44">
        <f t="shared" si="5"/>
        <v>22426.880017666277</v>
      </c>
      <c r="I43" s="38">
        <v>5178467</v>
      </c>
      <c r="J43" s="38">
        <v>170575482.38000003</v>
      </c>
      <c r="K43" s="38">
        <v>140737</v>
      </c>
      <c r="L43" s="44">
        <v>1055527500</v>
      </c>
      <c r="M43" s="44">
        <v>5870</v>
      </c>
      <c r="N43" s="38">
        <v>57874395</v>
      </c>
      <c r="O43" s="57">
        <v>2009138688.3699999</v>
      </c>
      <c r="P43" s="57">
        <v>1906126262</v>
      </c>
      <c r="Q43" s="38">
        <v>112762476</v>
      </c>
      <c r="R43" s="38">
        <v>1935669</v>
      </c>
      <c r="S43" s="38">
        <v>110826807</v>
      </c>
      <c r="T43" s="40">
        <f t="shared" si="6"/>
        <v>755.94485256502082</v>
      </c>
      <c r="U43" s="39">
        <f t="shared" si="7"/>
        <v>3.3707089526922245E-2</v>
      </c>
    </row>
    <row r="44" spans="1:21" ht="10.5" customHeight="1" x14ac:dyDescent="0.2">
      <c r="A44" s="12" t="s">
        <v>60</v>
      </c>
      <c r="B44" s="38">
        <v>127017</v>
      </c>
      <c r="C44" s="88">
        <v>72294</v>
      </c>
      <c r="D44" s="88">
        <v>17945658.859999999</v>
      </c>
      <c r="E44" s="88">
        <v>45919</v>
      </c>
      <c r="F44" s="88">
        <v>8508498.4900000002</v>
      </c>
      <c r="G44" s="117">
        <v>3485780761.1300001</v>
      </c>
      <c r="H44" s="44">
        <f t="shared" si="5"/>
        <v>27443.419078784729</v>
      </c>
      <c r="I44" s="38">
        <v>6899068</v>
      </c>
      <c r="J44" s="38">
        <v>206405028.5</v>
      </c>
      <c r="K44" s="38">
        <v>120307</v>
      </c>
      <c r="L44" s="44">
        <v>902302500</v>
      </c>
      <c r="M44" s="44">
        <v>6710</v>
      </c>
      <c r="N44" s="38">
        <v>67979573</v>
      </c>
      <c r="O44" s="57">
        <v>2315992727.6300001</v>
      </c>
      <c r="P44" s="57">
        <v>2204000897</v>
      </c>
      <c r="Q44" s="38">
        <v>129779815</v>
      </c>
      <c r="R44" s="38">
        <v>2029532</v>
      </c>
      <c r="S44" s="38">
        <v>127750283</v>
      </c>
      <c r="T44" s="40">
        <f t="shared" si="6"/>
        <v>1005.7731091113787</v>
      </c>
      <c r="U44" s="39">
        <f t="shared" si="7"/>
        <v>3.6648972426649877E-2</v>
      </c>
    </row>
    <row r="45" spans="1:21" ht="10.5" customHeight="1" x14ac:dyDescent="0.2">
      <c r="A45" s="12" t="s">
        <v>59</v>
      </c>
      <c r="B45" s="38">
        <v>203181</v>
      </c>
      <c r="C45" s="88">
        <v>117191</v>
      </c>
      <c r="D45" s="88">
        <v>31422167.649999999</v>
      </c>
      <c r="E45" s="88">
        <v>73276</v>
      </c>
      <c r="F45" s="88">
        <v>14723295.93</v>
      </c>
      <c r="G45" s="117">
        <v>7047788645.8500004</v>
      </c>
      <c r="H45" s="44">
        <f t="shared" si="5"/>
        <v>34687.242635138129</v>
      </c>
      <c r="I45" s="38">
        <v>12490367.460000001</v>
      </c>
      <c r="J45" s="38">
        <v>448673155.34000003</v>
      </c>
      <c r="K45" s="38">
        <v>186872</v>
      </c>
      <c r="L45" s="44">
        <v>1401540000</v>
      </c>
      <c r="M45" s="44">
        <v>16309</v>
      </c>
      <c r="N45" s="38">
        <v>169055543.13999999</v>
      </c>
      <c r="O45" s="57">
        <v>5041010314.8299999</v>
      </c>
      <c r="P45" s="57">
        <v>4798243822</v>
      </c>
      <c r="Q45" s="38">
        <v>281256726</v>
      </c>
      <c r="R45" s="38">
        <v>4287631</v>
      </c>
      <c r="S45" s="38">
        <v>276969095</v>
      </c>
      <c r="T45" s="40">
        <f t="shared" si="6"/>
        <v>1363.1643460756666</v>
      </c>
      <c r="U45" s="39">
        <f t="shared" si="7"/>
        <v>3.9298723176537036E-2</v>
      </c>
    </row>
    <row r="46" spans="1:21" ht="10.5" customHeight="1" x14ac:dyDescent="0.2">
      <c r="A46" s="12" t="s">
        <v>58</v>
      </c>
      <c r="B46" s="38">
        <v>139718</v>
      </c>
      <c r="C46" s="88">
        <v>80806</v>
      </c>
      <c r="D46" s="88">
        <v>26504194.240000002</v>
      </c>
      <c r="E46" s="88">
        <v>50892</v>
      </c>
      <c r="F46" s="88">
        <v>12254286.379999999</v>
      </c>
      <c r="G46" s="117">
        <v>6244294715.1300001</v>
      </c>
      <c r="H46" s="44">
        <f t="shared" si="5"/>
        <v>44692.127822685696</v>
      </c>
      <c r="I46" s="38">
        <v>14605747</v>
      </c>
      <c r="J46" s="38">
        <v>526461271</v>
      </c>
      <c r="K46" s="38">
        <v>119498</v>
      </c>
      <c r="L46" s="44">
        <v>896235000</v>
      </c>
      <c r="M46" s="44">
        <v>20220</v>
      </c>
      <c r="N46" s="38">
        <v>214623614.94999999</v>
      </c>
      <c r="O46" s="57">
        <v>4621580576.1800003</v>
      </c>
      <c r="P46" s="57">
        <v>4377667539</v>
      </c>
      <c r="Q46" s="38">
        <v>256106083</v>
      </c>
      <c r="R46" s="38">
        <v>4274403</v>
      </c>
      <c r="S46" s="38">
        <v>251831680</v>
      </c>
      <c r="T46" s="40">
        <f t="shared" si="6"/>
        <v>1802.4283199015158</v>
      </c>
      <c r="U46" s="39">
        <f t="shared" si="7"/>
        <v>4.0329883756096405E-2</v>
      </c>
    </row>
    <row r="47" spans="1:21" ht="10.5" customHeight="1" x14ac:dyDescent="0.2">
      <c r="A47" s="12" t="s">
        <v>57</v>
      </c>
      <c r="B47" s="38">
        <v>96126</v>
      </c>
      <c r="C47" s="88">
        <v>53966</v>
      </c>
      <c r="D47" s="88">
        <v>22753655.839999996</v>
      </c>
      <c r="E47" s="88">
        <v>36877</v>
      </c>
      <c r="F47" s="88">
        <v>10910132.35</v>
      </c>
      <c r="G47" s="117">
        <v>5256234294.1800003</v>
      </c>
      <c r="H47" s="44">
        <f t="shared" si="5"/>
        <v>54680.672182135953</v>
      </c>
      <c r="I47" s="38">
        <v>13374457</v>
      </c>
      <c r="J47" s="38">
        <v>581375219.51999998</v>
      </c>
      <c r="K47" s="38">
        <v>74508</v>
      </c>
      <c r="L47" s="44">
        <v>558810000</v>
      </c>
      <c r="M47" s="44">
        <v>21618</v>
      </c>
      <c r="N47" s="38">
        <v>238266753</v>
      </c>
      <c r="O47" s="57">
        <v>3891156778.6600008</v>
      </c>
      <c r="P47" s="57">
        <v>3639647612</v>
      </c>
      <c r="Q47" s="38">
        <v>212815699</v>
      </c>
      <c r="R47" s="38">
        <v>4070063</v>
      </c>
      <c r="S47" s="38">
        <v>208745636</v>
      </c>
      <c r="T47" s="40">
        <f t="shared" si="6"/>
        <v>2171.583504983043</v>
      </c>
      <c r="U47" s="39">
        <f t="shared" si="7"/>
        <v>3.9713913862465179E-2</v>
      </c>
    </row>
    <row r="48" spans="1:21" ht="10.5" customHeight="1" x14ac:dyDescent="0.2">
      <c r="A48" s="12" t="s">
        <v>56</v>
      </c>
      <c r="B48" s="38">
        <v>63550</v>
      </c>
      <c r="C48" s="88">
        <v>35126</v>
      </c>
      <c r="D48" s="88">
        <v>18497287.960000001</v>
      </c>
      <c r="E48" s="88">
        <v>25228</v>
      </c>
      <c r="F48" s="88">
        <v>9117560.0700000003</v>
      </c>
      <c r="G48" s="117">
        <v>4109334910.6399999</v>
      </c>
      <c r="H48" s="44">
        <f t="shared" si="5"/>
        <v>64663.019836978754</v>
      </c>
      <c r="I48" s="38">
        <v>13224723</v>
      </c>
      <c r="J48" s="38">
        <v>492432288.18000001</v>
      </c>
      <c r="K48" s="38">
        <v>45001</v>
      </c>
      <c r="L48" s="44">
        <v>337507500</v>
      </c>
      <c r="M48" s="44">
        <v>18549</v>
      </c>
      <c r="N48" s="38">
        <v>215780034</v>
      </c>
      <c r="O48" s="57">
        <v>3076839811.46</v>
      </c>
      <c r="P48" s="57">
        <v>2837478023</v>
      </c>
      <c r="Q48" s="38">
        <v>165612606</v>
      </c>
      <c r="R48" s="38">
        <v>3227281</v>
      </c>
      <c r="S48" s="38">
        <v>162385325</v>
      </c>
      <c r="T48" s="40">
        <f t="shared" si="6"/>
        <v>2555.2372147915025</v>
      </c>
      <c r="U48" s="39">
        <f t="shared" si="7"/>
        <v>3.9516206036054054E-2</v>
      </c>
    </row>
    <row r="49" spans="1:21" ht="10.5" customHeight="1" x14ac:dyDescent="0.2">
      <c r="A49" s="12" t="s">
        <v>55</v>
      </c>
      <c r="B49" s="38">
        <v>42056</v>
      </c>
      <c r="C49" s="88">
        <v>23709</v>
      </c>
      <c r="D49" s="88">
        <v>14993730.289999999</v>
      </c>
      <c r="E49" s="88">
        <v>16439</v>
      </c>
      <c r="F49" s="88">
        <v>7197098</v>
      </c>
      <c r="G49" s="117">
        <v>3139691377</v>
      </c>
      <c r="H49" s="44">
        <f t="shared" si="5"/>
        <v>74655.016573140572</v>
      </c>
      <c r="I49" s="38">
        <v>11647743</v>
      </c>
      <c r="J49" s="38">
        <v>368298136</v>
      </c>
      <c r="K49" s="38">
        <v>27342</v>
      </c>
      <c r="L49" s="44">
        <v>205065000</v>
      </c>
      <c r="M49" s="44">
        <v>14714</v>
      </c>
      <c r="N49" s="38">
        <v>178295489</v>
      </c>
      <c r="O49" s="57">
        <v>2399680495</v>
      </c>
      <c r="P49" s="57">
        <v>2191521631</v>
      </c>
      <c r="Q49" s="38">
        <v>127735137</v>
      </c>
      <c r="R49" s="38">
        <v>2936985</v>
      </c>
      <c r="S49" s="38">
        <v>124798152</v>
      </c>
      <c r="T49" s="40">
        <f t="shared" si="6"/>
        <v>2967.4280007608904</v>
      </c>
      <c r="U49" s="39">
        <f t="shared" si="7"/>
        <v>3.9748541182810654E-2</v>
      </c>
    </row>
    <row r="50" spans="1:21" ht="10.5" customHeight="1" x14ac:dyDescent="0.2">
      <c r="A50" s="12" t="s">
        <v>54</v>
      </c>
      <c r="B50" s="38">
        <v>29047</v>
      </c>
      <c r="C50" s="88">
        <v>16534</v>
      </c>
      <c r="D50" s="88">
        <v>12183088.42</v>
      </c>
      <c r="E50" s="88">
        <v>11287</v>
      </c>
      <c r="F50" s="88">
        <v>5962645.5899999999</v>
      </c>
      <c r="G50" s="117">
        <v>2460624386.8600001</v>
      </c>
      <c r="H50" s="44">
        <f t="shared" si="5"/>
        <v>84711.825209488074</v>
      </c>
      <c r="I50" s="38">
        <v>12311513</v>
      </c>
      <c r="J50" s="38">
        <v>260416188</v>
      </c>
      <c r="K50" s="38">
        <v>17556</v>
      </c>
      <c r="L50" s="44">
        <v>131670000</v>
      </c>
      <c r="M50" s="44">
        <v>11491</v>
      </c>
      <c r="N50" s="38">
        <v>146125111</v>
      </c>
      <c r="O50" s="57">
        <v>1934724600.8599999</v>
      </c>
      <c r="P50" s="57">
        <v>1743204977</v>
      </c>
      <c r="Q50" s="38">
        <v>101443104</v>
      </c>
      <c r="R50" s="38">
        <v>2431721</v>
      </c>
      <c r="S50" s="38">
        <v>99011383</v>
      </c>
      <c r="T50" s="40">
        <f t="shared" si="6"/>
        <v>3408.6612386821357</v>
      </c>
      <c r="U50" s="39">
        <f t="shared" si="7"/>
        <v>4.0238316554420686E-2</v>
      </c>
    </row>
    <row r="51" spans="1:21" ht="10.5" customHeight="1" x14ac:dyDescent="0.2">
      <c r="A51" s="12" t="s">
        <v>53</v>
      </c>
      <c r="B51" s="38">
        <v>19851</v>
      </c>
      <c r="C51" s="88">
        <v>11177</v>
      </c>
      <c r="D51" s="88">
        <v>9796683</v>
      </c>
      <c r="E51" s="88">
        <v>7838</v>
      </c>
      <c r="F51" s="88">
        <v>4588896</v>
      </c>
      <c r="G51" s="117">
        <v>1880725842.29</v>
      </c>
      <c r="H51" s="44">
        <f t="shared" si="5"/>
        <v>94742.12091531913</v>
      </c>
      <c r="I51" s="38">
        <v>10833496</v>
      </c>
      <c r="J51" s="38">
        <v>184879851</v>
      </c>
      <c r="K51" s="38">
        <v>11233</v>
      </c>
      <c r="L51" s="44">
        <v>84247500</v>
      </c>
      <c r="M51" s="44">
        <v>8618</v>
      </c>
      <c r="N51" s="38">
        <v>114531769</v>
      </c>
      <c r="O51" s="57">
        <v>1507900218.29</v>
      </c>
      <c r="P51" s="57">
        <v>1342858572</v>
      </c>
      <c r="Q51" s="38">
        <v>78105863</v>
      </c>
      <c r="R51" s="38">
        <v>1950263</v>
      </c>
      <c r="S51" s="38">
        <v>76155600</v>
      </c>
      <c r="T51" s="40">
        <f t="shared" si="6"/>
        <v>3836.3608886202205</v>
      </c>
      <c r="U51" s="39">
        <f t="shared" si="7"/>
        <v>4.0492664208448263E-2</v>
      </c>
    </row>
    <row r="52" spans="1:21" ht="10.5" customHeight="1" x14ac:dyDescent="0.2">
      <c r="A52" s="12" t="s">
        <v>52</v>
      </c>
      <c r="B52" s="38">
        <v>42749</v>
      </c>
      <c r="C52" s="88">
        <v>23492</v>
      </c>
      <c r="D52" s="88">
        <v>28728334</v>
      </c>
      <c r="E52" s="88">
        <v>17553</v>
      </c>
      <c r="F52" s="88">
        <v>14380962.82</v>
      </c>
      <c r="G52" s="117">
        <v>5094951752.3400002</v>
      </c>
      <c r="H52" s="44">
        <f t="shared" si="5"/>
        <v>119182.94585463988</v>
      </c>
      <c r="I52" s="38">
        <v>39408386</v>
      </c>
      <c r="J52" s="38">
        <v>428056944.30000001</v>
      </c>
      <c r="K52" s="38">
        <v>21377</v>
      </c>
      <c r="L52" s="44">
        <v>160327500</v>
      </c>
      <c r="M52" s="44">
        <v>21372</v>
      </c>
      <c r="N52" s="38">
        <v>315698540</v>
      </c>
      <c r="O52" s="57">
        <v>4230277154.04</v>
      </c>
      <c r="P52" s="57">
        <v>3676432180</v>
      </c>
      <c r="Q52" s="38">
        <v>213573347</v>
      </c>
      <c r="R52" s="38">
        <v>5817704</v>
      </c>
      <c r="S52" s="38">
        <v>207755643</v>
      </c>
      <c r="T52" s="40">
        <f t="shared" si="6"/>
        <v>4859.8948045568313</v>
      </c>
      <c r="U52" s="39">
        <f t="shared" si="7"/>
        <v>4.0776763568876266E-2</v>
      </c>
    </row>
    <row r="53" spans="1:21" ht="10.5" customHeight="1" x14ac:dyDescent="0.2">
      <c r="A53" s="12" t="s">
        <v>51</v>
      </c>
      <c r="B53" s="38">
        <v>13176</v>
      </c>
      <c r="C53" s="88">
        <v>6960</v>
      </c>
      <c r="D53" s="88">
        <v>14773631</v>
      </c>
      <c r="E53" s="88">
        <v>5582</v>
      </c>
      <c r="F53" s="88">
        <v>7522765.6299999999</v>
      </c>
      <c r="G53" s="117">
        <v>2255128053</v>
      </c>
      <c r="H53" s="44">
        <f t="shared" si="5"/>
        <v>171154.22381602915</v>
      </c>
      <c r="I53" s="38">
        <v>32864530</v>
      </c>
      <c r="J53" s="38">
        <v>151003403</v>
      </c>
      <c r="K53" s="38">
        <v>5639</v>
      </c>
      <c r="L53" s="44">
        <v>42292500</v>
      </c>
      <c r="M53" s="44">
        <v>7537</v>
      </c>
      <c r="N53" s="38">
        <v>134423825</v>
      </c>
      <c r="O53" s="57">
        <v>1960272855</v>
      </c>
      <c r="P53" s="57">
        <v>1605251305</v>
      </c>
      <c r="Q53" s="38">
        <v>93151985</v>
      </c>
      <c r="R53" s="38">
        <v>3325991</v>
      </c>
      <c r="S53" s="38">
        <v>89825994</v>
      </c>
      <c r="T53" s="40">
        <f t="shared" si="6"/>
        <v>6817.3948087431691</v>
      </c>
      <c r="U53" s="39">
        <f t="shared" si="7"/>
        <v>3.9831881777402552E-2</v>
      </c>
    </row>
    <row r="54" spans="1:21" ht="10.5" customHeight="1" x14ac:dyDescent="0.2">
      <c r="A54" s="12" t="s">
        <v>50</v>
      </c>
      <c r="B54" s="38">
        <v>14166</v>
      </c>
      <c r="C54" s="88">
        <v>6602</v>
      </c>
      <c r="D54" s="88">
        <v>25333477.960000001</v>
      </c>
      <c r="E54" s="88">
        <v>6679</v>
      </c>
      <c r="F54" s="88">
        <v>17433816.18</v>
      </c>
      <c r="G54" s="117">
        <v>4120582307</v>
      </c>
      <c r="H54" s="44">
        <f t="shared" si="5"/>
        <v>290878.32182690949</v>
      </c>
      <c r="I54" s="38">
        <v>85996823</v>
      </c>
      <c r="J54" s="38">
        <v>186885952</v>
      </c>
      <c r="K54" s="38">
        <v>4863</v>
      </c>
      <c r="L54" s="44">
        <v>36472500</v>
      </c>
      <c r="M54" s="44">
        <v>9303</v>
      </c>
      <c r="N54" s="38">
        <v>227830662</v>
      </c>
      <c r="O54" s="57">
        <v>3755390016</v>
      </c>
      <c r="P54" s="57">
        <v>2743375294</v>
      </c>
      <c r="Q54" s="38">
        <v>159181350</v>
      </c>
      <c r="R54" s="38">
        <v>8265011</v>
      </c>
      <c r="S54" s="38">
        <v>150916339</v>
      </c>
      <c r="T54" s="40">
        <f t="shared" si="6"/>
        <v>10653.41938444162</v>
      </c>
      <c r="U54" s="39">
        <f t="shared" si="7"/>
        <v>3.6625002913696199E-2</v>
      </c>
    </row>
    <row r="55" spans="1:21" ht="10.5" customHeight="1" x14ac:dyDescent="0.2">
      <c r="A55" s="12" t="s">
        <v>49</v>
      </c>
      <c r="B55" s="38">
        <v>3095</v>
      </c>
      <c r="C55" s="88">
        <v>1083</v>
      </c>
      <c r="D55" s="88">
        <v>8534483</v>
      </c>
      <c r="E55" s="88">
        <v>1745</v>
      </c>
      <c r="F55" s="88">
        <v>9428524.6600000001</v>
      </c>
      <c r="G55" s="117">
        <v>2115109089</v>
      </c>
      <c r="H55" s="44">
        <f t="shared" si="5"/>
        <v>683395.50533117936</v>
      </c>
      <c r="I55" s="38">
        <v>64927731</v>
      </c>
      <c r="J55" s="38">
        <v>84833685</v>
      </c>
      <c r="K55" s="38">
        <v>788</v>
      </c>
      <c r="L55" s="44">
        <v>5910000</v>
      </c>
      <c r="M55" s="44">
        <v>2307</v>
      </c>
      <c r="N55" s="38">
        <v>103558305</v>
      </c>
      <c r="O55" s="57">
        <v>1985734830</v>
      </c>
      <c r="P55" s="57">
        <v>1021143561</v>
      </c>
      <c r="Q55" s="38">
        <v>59245714</v>
      </c>
      <c r="R55" s="38">
        <v>5041799</v>
      </c>
      <c r="S55" s="38">
        <v>54203915</v>
      </c>
      <c r="T55" s="40">
        <f t="shared" si="6"/>
        <v>17513.381260096932</v>
      </c>
      <c r="U55" s="39">
        <f t="shared" si="7"/>
        <v>2.5627006796905688E-2</v>
      </c>
    </row>
    <row r="56" spans="1:21" ht="10.5" customHeight="1" x14ac:dyDescent="0.2">
      <c r="A56" s="8" t="s">
        <v>14</v>
      </c>
      <c r="B56" s="38">
        <v>2885</v>
      </c>
      <c r="C56" s="88">
        <v>702</v>
      </c>
      <c r="D56" s="89">
        <v>13681270</v>
      </c>
      <c r="E56" s="88">
        <v>1886</v>
      </c>
      <c r="F56" s="89">
        <v>24190551</v>
      </c>
      <c r="G56" s="117">
        <v>19146459570</v>
      </c>
      <c r="H56" s="44">
        <f t="shared" si="5"/>
        <v>6636554.4436741769</v>
      </c>
      <c r="I56" s="38">
        <v>481378620</v>
      </c>
      <c r="J56" s="38">
        <v>447508954</v>
      </c>
      <c r="K56" s="38">
        <v>473</v>
      </c>
      <c r="L56" s="44">
        <v>3547500</v>
      </c>
      <c r="M56" s="44">
        <v>2412</v>
      </c>
      <c r="N56" s="38">
        <v>2287853452</v>
      </c>
      <c r="O56" s="57">
        <v>16888928284</v>
      </c>
      <c r="P56" s="57">
        <v>1988693443</v>
      </c>
      <c r="Q56" s="38">
        <v>115396613</v>
      </c>
      <c r="R56" s="38">
        <v>13483181</v>
      </c>
      <c r="S56" s="38">
        <v>101913432</v>
      </c>
      <c r="T56" s="40">
        <f t="shared" si="6"/>
        <v>35325.279722703643</v>
      </c>
      <c r="U56" s="39">
        <f t="shared" si="7"/>
        <v>5.3228343144800004E-3</v>
      </c>
    </row>
    <row r="57" spans="1:21" ht="10.5" customHeight="1" thickBot="1" x14ac:dyDescent="0.25">
      <c r="A57" s="26" t="s">
        <v>1</v>
      </c>
      <c r="B57" s="32">
        <f>SUM(B38:B56)</f>
        <v>1858637</v>
      </c>
      <c r="C57" s="32">
        <f t="shared" ref="C57:G57" si="8">SUM(C38:C56)</f>
        <v>749195</v>
      </c>
      <c r="D57" s="32">
        <f t="shared" si="8"/>
        <v>298474251.94999999</v>
      </c>
      <c r="E57" s="32">
        <f t="shared" si="8"/>
        <v>885561</v>
      </c>
      <c r="F57" s="32">
        <f t="shared" si="8"/>
        <v>224114258.75999996</v>
      </c>
      <c r="G57" s="32">
        <f t="shared" si="8"/>
        <v>75569203682.770004</v>
      </c>
      <c r="H57" s="73">
        <f t="shared" si="5"/>
        <v>40658.39843001619</v>
      </c>
      <c r="I57" s="32">
        <f>SUM(I38:I56)</f>
        <v>1194399972.46</v>
      </c>
      <c r="J57" s="32">
        <f t="shared" ref="J57:P57" si="9">SUM(J38:J56)</f>
        <v>4861534986.2800007</v>
      </c>
      <c r="K57" s="32">
        <f t="shared" si="9"/>
        <v>1658318</v>
      </c>
      <c r="L57" s="32">
        <f>SUM(L38:L56)</f>
        <v>12437385000</v>
      </c>
      <c r="M57" s="32">
        <f>SUM(M38:M56)</f>
        <v>200319</v>
      </c>
      <c r="N57" s="32">
        <f t="shared" si="9"/>
        <v>4646405103.8400002</v>
      </c>
      <c r="O57" s="32">
        <f t="shared" si="9"/>
        <v>54818278565.110001</v>
      </c>
      <c r="P57" s="32">
        <f t="shared" si="9"/>
        <v>36366659418</v>
      </c>
      <c r="Q57" s="32">
        <f>SUM(Q38:Q56)</f>
        <v>2261396425</v>
      </c>
      <c r="R57" s="32">
        <f>SUM(R38:R56)</f>
        <v>68899299</v>
      </c>
      <c r="S57" s="32">
        <f>SUM(S38:S56)</f>
        <v>2192497126</v>
      </c>
      <c r="T57" s="59">
        <f t="shared" si="6"/>
        <v>1179.6263207931404</v>
      </c>
      <c r="U57" s="36">
        <f t="shared" si="7"/>
        <v>2.9013103475376379E-2</v>
      </c>
    </row>
    <row r="58" spans="1:21" ht="10.5" customHeight="1" x14ac:dyDescent="0.2">
      <c r="A58" s="99" t="s">
        <v>110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1"/>
    </row>
    <row r="59" spans="1:21" ht="10.5" customHeight="1" x14ac:dyDescent="0.2">
      <c r="A59" s="99" t="s">
        <v>111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1"/>
    </row>
    <row r="60" spans="1:21" ht="10.5" customHeight="1" x14ac:dyDescent="0.2">
      <c r="A60" s="104" t="s">
        <v>112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0"/>
      <c r="M60" s="100"/>
      <c r="N60" s="100"/>
      <c r="O60" s="100"/>
      <c r="P60" s="100"/>
      <c r="Q60" s="100"/>
      <c r="R60" s="100"/>
      <c r="S60" s="100"/>
      <c r="T60" s="100"/>
      <c r="U60" s="101"/>
    </row>
    <row r="61" spans="1:21" ht="10.5" customHeight="1" x14ac:dyDescent="0.2">
      <c r="A61" s="105" t="s">
        <v>113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3"/>
      <c r="Q61" s="103"/>
      <c r="R61" s="103"/>
      <c r="S61" s="103"/>
      <c r="T61" s="103"/>
      <c r="U61" s="103"/>
    </row>
    <row r="62" spans="1:21" ht="10.5" customHeight="1" x14ac:dyDescent="0.2">
      <c r="A62" s="105" t="s">
        <v>114</v>
      </c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3"/>
      <c r="Q62" s="103"/>
      <c r="R62" s="103"/>
      <c r="S62" s="103"/>
      <c r="T62" s="103"/>
      <c r="U62" s="103"/>
    </row>
    <row r="63" spans="1:21" ht="10.5" customHeight="1" x14ac:dyDescent="0.2">
      <c r="A63" s="105" t="s">
        <v>115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3"/>
      <c r="Q63" s="103"/>
      <c r="R63" s="103"/>
      <c r="S63" s="103"/>
      <c r="T63" s="103"/>
      <c r="U63" s="103"/>
    </row>
    <row r="64" spans="1:21" ht="10.5" customHeight="1" x14ac:dyDescent="0.2">
      <c r="A64" s="105" t="s">
        <v>126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3"/>
      <c r="Q64" s="103"/>
      <c r="R64" s="103"/>
      <c r="S64" s="100"/>
      <c r="T64" s="100"/>
      <c r="U64" s="101"/>
    </row>
    <row r="65" spans="1:21" ht="10.5" customHeight="1" x14ac:dyDescent="0.2">
      <c r="A65" s="104" t="s">
        <v>125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3"/>
      <c r="Q65" s="103"/>
      <c r="R65" s="103"/>
      <c r="S65" s="103"/>
      <c r="T65" s="103"/>
      <c r="U65" s="103"/>
    </row>
    <row r="66" spans="1:21" ht="10.5" customHeight="1" x14ac:dyDescent="0.2">
      <c r="A66" s="104" t="s">
        <v>116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3"/>
      <c r="Q66" s="103"/>
      <c r="R66" s="103"/>
      <c r="S66" s="103"/>
      <c r="T66" s="103"/>
      <c r="U66" s="103"/>
    </row>
    <row r="67" spans="1:21" ht="10.5" customHeight="1" x14ac:dyDescent="0.2">
      <c r="A67" s="105" t="s">
        <v>117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3"/>
      <c r="Q67" s="103"/>
      <c r="R67" s="103"/>
      <c r="S67" s="103"/>
      <c r="T67" s="103"/>
      <c r="U67" s="103"/>
    </row>
    <row r="68" spans="1:21" ht="10.5" customHeight="1" x14ac:dyDescent="0.2">
      <c r="A68" s="105" t="s">
        <v>118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3"/>
      <c r="Q68" s="103"/>
      <c r="R68" s="103"/>
      <c r="S68" s="103"/>
      <c r="T68" s="103"/>
      <c r="U68" s="103"/>
    </row>
    <row r="69" spans="1:21" ht="10.5" customHeight="1" x14ac:dyDescent="0.2">
      <c r="A69" s="99" t="s">
        <v>119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3"/>
      <c r="S69" s="103"/>
      <c r="T69" s="103"/>
      <c r="U69" s="103"/>
    </row>
    <row r="70" spans="1:21" ht="10.5" customHeight="1" x14ac:dyDescent="0.2">
      <c r="A70" s="104" t="s">
        <v>120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3"/>
      <c r="Q70" s="103"/>
      <c r="R70" s="103"/>
      <c r="S70" s="103"/>
      <c r="T70" s="103"/>
      <c r="U70" s="103"/>
    </row>
    <row r="71" spans="1:21" ht="10.5" customHeight="1" x14ac:dyDescent="0.2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</row>
    <row r="73" spans="1:21" ht="10.5" customHeight="1" x14ac:dyDescent="0.2">
      <c r="G73" s="50"/>
      <c r="I73" s="50"/>
      <c r="J73" s="50"/>
      <c r="K73" s="50"/>
      <c r="L73" s="50"/>
      <c r="O73" s="50"/>
      <c r="P73" s="50"/>
      <c r="Q73" s="50"/>
      <c r="R73" s="50"/>
      <c r="S73" s="50"/>
    </row>
  </sheetData>
  <phoneticPr fontId="0" type="noConversion"/>
  <printOptions horizontalCentered="1"/>
  <pageMargins left="0" right="0" top="0.4" bottom="0" header="0" footer="0"/>
  <pageSetup scale="77" orientation="landscape" r:id="rId1"/>
  <headerFooter alignWithMargins="0"/>
  <ignoredErrors>
    <ignoredError sqref="H57 H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S Returns </vt:lpstr>
      <vt:lpstr>' 2014 Calculation S Returns 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2016-10-31T21:10:11Z</cp:lastPrinted>
  <dcterms:created xsi:type="dcterms:W3CDTF">2005-06-27T11:45:55Z</dcterms:created>
  <dcterms:modified xsi:type="dcterms:W3CDTF">2016-11-16T14:34:28Z</dcterms:modified>
</cp:coreProperties>
</file>