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S Returns " sheetId="1" r:id="rId1"/>
  </sheets>
  <definedNames>
    <definedName name="_xlnm.Print_Area" localSheetId="0">' 2013 Calculation S Returns '!$A$1:$S$68</definedName>
  </definedNames>
  <calcPr calcId="125725" calcOnSave="0"/>
</workbook>
</file>

<file path=xl/calcChain.xml><?xml version="1.0" encoding="utf-8"?>
<calcChain xmlns="http://schemas.openxmlformats.org/spreadsheetml/2006/main">
  <c r="S14" i="1"/>
  <c r="R1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Q57"/>
  <c r="P57"/>
  <c r="O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Q36"/>
  <c r="P36"/>
  <c r="O36"/>
  <c r="N36"/>
  <c r="M36"/>
  <c r="L36"/>
  <c r="K36"/>
  <c r="J36"/>
  <c r="I36"/>
  <c r="H36"/>
  <c r="G36"/>
  <c r="F36"/>
  <c r="E36"/>
  <c r="D35"/>
  <c r="D34"/>
  <c r="S36" l="1"/>
  <c r="B57" l="1"/>
  <c r="R57" s="1"/>
  <c r="B36" l="1"/>
  <c r="R36" s="1"/>
  <c r="K57" l="1"/>
  <c r="G57" l="1"/>
  <c r="I57"/>
  <c r="L57"/>
  <c r="N57"/>
  <c r="J57"/>
  <c r="H57"/>
  <c r="M57"/>
  <c r="E57"/>
  <c r="C57"/>
  <c r="C36"/>
  <c r="F57"/>
  <c r="D57" l="1"/>
  <c r="S57"/>
  <c r="D36"/>
</calcChain>
</file>

<file path=xl/sharedStrings.xml><?xml version="1.0" encoding="utf-8"?>
<sst xmlns="http://schemas.openxmlformats.org/spreadsheetml/2006/main" count="156" uniqueCount="123">
  <si>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</si>
  <si>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</si>
  <si>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</si>
  <si>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</si>
  <si>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</si>
  <si>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</si>
  <si>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</si>
  <si>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</si>
  <si>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</si>
  <si>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</si>
  <si>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</si>
  <si>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</si>
  <si>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</si>
  <si>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</si>
  <si>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</si>
  <si>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</si>
  <si>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</si>
  <si>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</si>
  <si>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</si>
  <si>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</si>
  <si>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</si>
  <si>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</si>
  <si>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</si>
  <si>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</si>
  <si>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</si>
  <si>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</si>
  <si>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</si>
  <si>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</si>
  <si>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</si>
  <si>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</si>
  <si>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</si>
  <si>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</si>
  <si>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</si>
  <si>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</si>
  <si>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</si>
  <si>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</si>
  <si>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</si>
  <si>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</si>
  <si>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</si>
  <si>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</si>
  <si>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</si>
  <si>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</si>
  <si>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</si>
  <si>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</si>
  <si>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</si>
  <si>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</si>
  <si>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</si>
  <si>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</si>
  <si>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</si>
  <si>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</si>
  <si>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</si>
  <si>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</si>
  <si>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</si>
  <si>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</si>
  <si>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</si>
  <si>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</si>
  <si>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</si>
  <si>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</si>
  <si>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</si>
  <si>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</si>
  <si>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</si>
  <si>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</si>
  <si>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</si>
  <si>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</si>
  <si>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</si>
  <si>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</si>
  <si>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</si>
  <si>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</si>
  <si>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</si>
  <si>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>Exemp-</t>
  </si>
  <si>
    <t>tions</t>
  </si>
  <si>
    <t>Claimed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</si>
  <si>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</si>
  <si>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</si>
  <si>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</si>
  <si>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</si>
  <si>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</si>
  <si>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</si>
  <si>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</si>
  <si>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</si>
  <si>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</si>
  <si>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</si>
  <si>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</si>
  <si>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</si>
  <si>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</si>
  <si>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</si>
  <si>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</si>
  <si>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**Tax credits taken=value of nonrefundable credits plus the portion of refundable credits (NC-EITC) used to reduce tax liability.    </t>
  </si>
  <si>
    <t xml:space="preserve">   *Effective tax rate for FAGI basis=Net Tax as a % of Federal Adjusted Gross Income </t>
  </si>
  <si>
    <t>SINGLE</t>
  </si>
  <si>
    <t>[$3,000]</t>
  </si>
  <si>
    <t xml:space="preserve">    [Additional standard deduction allowance of $750 per taxpayer for the aged or blind.] </t>
  </si>
  <si>
    <t>AGI</t>
  </si>
  <si>
    <t xml:space="preserve">Federal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</si>
  <si>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Type+:</t>
    </r>
  </si>
  <si>
    <t xml:space="preserve">    Claiming itemized deductions on the federal return is a prerequisite for claiming itemized deductions on the NC D-400 return.  NC does not allow a deduction for state and local taxes and foreign income taxes.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</si>
  <si>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</si>
  <si>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</si>
  <si>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</si>
  <si>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</si>
  <si>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</si>
  <si>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</si>
  <si>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</si>
  <si>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</si>
  <si>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</si>
  <si>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</si>
  <si>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 xml:space="preserve">             A.  BY SIZE OF NC TAXABLE INCOME</t>
  </si>
  <si>
    <t>[S]</t>
  </si>
  <si>
    <t>Gross</t>
  </si>
  <si>
    <t xml:space="preserve">Net Tax </t>
  </si>
  <si>
    <t>Returns]</t>
  </si>
  <si>
    <t>[All S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</si>
  <si>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</si>
  <si>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</si>
  <si>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t>Income Level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</si>
  <si>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claimed under the Code.</t>
    </r>
  </si>
  <si>
    <t xml:space="preserve">    Single filing status with FAGI&lt;=$60,000: $2,500; Single filing status with FAGI&gt;$60,000: $2,000.</t>
  </si>
  <si>
    <t>NCTI Level</t>
  </si>
  <si>
    <t>FAGI Level</t>
  </si>
  <si>
    <t>TABLE 3.   TAX YEAR 2013 INDIVIDUAL INCOME TAX CALCULATION BY INCOME LEVEL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</si>
  <si>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</si>
  <si>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</si>
  <si>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$4,479,149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</si>
</sst>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_);_(* \(#,##0\);_(* &quot;-&quot;??_);_(@_)"/>
  </numFmts>
  <fonts count="7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2" fillId="0" borderId="0"/>
  </cellStyleXfs>
  <cellXfs count="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/>
    <xf numFmtId="4" fontId="4" fillId="3" borderId="0" xfId="0" applyNumberFormat="1" applyFont="1" applyFill="1" applyBorder="1"/>
    <xf numFmtId="10" fontId="4" fillId="2" borderId="0" xfId="0" applyNumberFormat="1" applyFont="1" applyFill="1" applyBorder="1" applyAlignment="1">
      <alignment horizontal="right"/>
    </xf>
    <xf numFmtId="37" fontId="4" fillId="2" borderId="0" xfId="0" applyNumberFormat="1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1"/>
  <sheetViews>
    <sheetView tabSelected="1" zoomScaleNormal="100" workbookViewId="0">
      <selection activeCell="B69" sqref="B69:R69"/>
    </sheetView>
  </sheetViews>
  <sheetFormatPr defaultRowHeight="10.5" customHeight="1"/>
  <cols>
    <col min="1" max="1" width="12.7109375" style="11" customWidth="1"/>
    <col min="2" max="2" width="6.5703125" style="11" customWidth="1"/>
    <col min="3" max="3" width="10.7109375" style="11" customWidth="1"/>
    <col min="4" max="4" width="6.42578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9.7109375" style="11" customWidth="1"/>
    <col min="9" max="9" width="6.42578125" style="11" customWidth="1"/>
    <col min="10" max="10" width="9.710937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10" style="11" customWidth="1"/>
    <col min="16" max="16" width="7.85546875" style="11" customWidth="1"/>
    <col min="17" max="17" width="9.7109375" style="11" customWidth="1"/>
    <col min="18" max="18" width="7" style="11" customWidth="1"/>
    <col min="19" max="19" width="5.85546875" style="11" customWidth="1"/>
    <col min="20" max="16384" width="9.140625" style="11"/>
  </cols>
  <sheetData>
    <row r="1" spans="1:19" ht="10.5" customHeight="1">
      <c r="A1" s="41" t="s">
        <v>119</v>
      </c>
      <c r="B1" s="41"/>
      <c r="C1" s="27"/>
      <c r="D1" s="27"/>
      <c r="E1" s="27"/>
      <c r="F1" s="28"/>
      <c r="G1" s="28"/>
      <c r="H1" s="27"/>
      <c r="I1" s="27"/>
      <c r="J1" s="27"/>
      <c r="K1" s="27"/>
      <c r="L1" s="27"/>
      <c r="M1" s="28"/>
      <c r="N1" s="28"/>
      <c r="O1" s="28"/>
      <c r="P1" s="28"/>
      <c r="Q1" s="3"/>
      <c r="R1" s="3"/>
      <c r="S1" s="3"/>
    </row>
    <row r="2" spans="1:19" ht="10.5" customHeight="1">
      <c r="A2" s="41"/>
      <c r="B2" s="41"/>
      <c r="C2" s="27"/>
      <c r="D2" s="27"/>
      <c r="E2" s="27"/>
      <c r="F2" s="28"/>
      <c r="G2" s="28"/>
      <c r="H2" s="27"/>
      <c r="I2" s="27"/>
      <c r="J2" s="27"/>
      <c r="K2" s="27"/>
      <c r="L2" s="27"/>
      <c r="M2" s="28"/>
      <c r="N2" s="28"/>
      <c r="O2" s="28"/>
      <c r="P2" s="28"/>
      <c r="Q2" s="3"/>
      <c r="R2" s="3"/>
      <c r="S2" s="3"/>
    </row>
    <row r="3" spans="1:19" ht="11.25" customHeight="1" thickBot="1">
      <c r="F3" s="9"/>
      <c r="G3" s="9"/>
      <c r="H3" s="5"/>
      <c r="I3" s="5"/>
      <c r="J3" s="1" t="s">
        <v>89</v>
      </c>
      <c r="K3" s="5"/>
      <c r="L3" s="1"/>
      <c r="M3" s="43"/>
      <c r="N3" s="43"/>
      <c r="O3" s="9"/>
      <c r="P3" s="4"/>
      <c r="Q3" s="2"/>
      <c r="R3" s="2"/>
      <c r="S3" s="2"/>
    </row>
    <row r="4" spans="1:19" ht="10.5" customHeight="1">
      <c r="A4" s="78"/>
      <c r="B4" s="15"/>
      <c r="C4" s="56"/>
      <c r="D4" s="76"/>
      <c r="E4" s="55" t="s">
        <v>96</v>
      </c>
      <c r="F4" s="56"/>
      <c r="G4" s="62" t="s">
        <v>74</v>
      </c>
      <c r="H4" s="62"/>
      <c r="I4" s="62"/>
      <c r="J4" s="56"/>
      <c r="K4" s="62" t="s">
        <v>77</v>
      </c>
      <c r="L4" s="56"/>
      <c r="M4" s="55" t="s">
        <v>97</v>
      </c>
      <c r="N4" s="56"/>
      <c r="O4" s="14"/>
      <c r="P4" s="14"/>
      <c r="Q4" s="16"/>
      <c r="R4" s="15" t="s">
        <v>80</v>
      </c>
      <c r="S4" s="42"/>
    </row>
    <row r="5" spans="1:19" ht="10.5" customHeight="1">
      <c r="A5" s="2"/>
      <c r="B5" s="17"/>
      <c r="C5" s="71" t="s">
        <v>93</v>
      </c>
      <c r="D5" s="6"/>
      <c r="E5" s="80" t="s">
        <v>98</v>
      </c>
      <c r="F5" s="71"/>
      <c r="G5" s="10"/>
      <c r="H5" s="70" t="s">
        <v>94</v>
      </c>
      <c r="I5" s="70"/>
      <c r="J5" s="71"/>
      <c r="K5" s="70" t="s">
        <v>78</v>
      </c>
      <c r="L5" s="71"/>
      <c r="M5" s="57" t="s">
        <v>99</v>
      </c>
      <c r="N5" s="58"/>
      <c r="O5" s="7"/>
      <c r="P5" s="7"/>
      <c r="Q5" s="18" t="s">
        <v>100</v>
      </c>
      <c r="R5" s="17" t="s">
        <v>81</v>
      </c>
      <c r="S5" s="31"/>
    </row>
    <row r="6" spans="1:19" ht="10.5" customHeight="1">
      <c r="A6" s="2"/>
      <c r="B6" s="17"/>
      <c r="C6" s="71" t="s">
        <v>92</v>
      </c>
      <c r="D6" s="6" t="s">
        <v>80</v>
      </c>
      <c r="E6" s="80" t="s">
        <v>101</v>
      </c>
      <c r="F6" s="71"/>
      <c r="G6" s="74" t="s">
        <v>72</v>
      </c>
      <c r="H6" s="59"/>
      <c r="I6" s="74" t="s">
        <v>75</v>
      </c>
      <c r="J6" s="72"/>
      <c r="K6" s="59"/>
      <c r="L6" s="63"/>
      <c r="M6" s="6"/>
      <c r="N6" s="6"/>
      <c r="O6" s="7"/>
      <c r="P6" s="19"/>
      <c r="Q6" s="18" t="s">
        <v>6</v>
      </c>
      <c r="R6" s="17" t="s">
        <v>109</v>
      </c>
      <c r="S6" s="6"/>
    </row>
    <row r="7" spans="1:19" ht="10.5" customHeight="1">
      <c r="A7" s="2"/>
      <c r="B7" s="17" t="s">
        <v>26</v>
      </c>
      <c r="C7" s="71" t="s">
        <v>17</v>
      </c>
      <c r="D7" s="6" t="s">
        <v>81</v>
      </c>
      <c r="E7" s="6" t="s">
        <v>102</v>
      </c>
      <c r="F7" s="71"/>
      <c r="G7" s="63"/>
      <c r="H7" s="59"/>
      <c r="I7" s="63"/>
      <c r="J7" s="63"/>
      <c r="K7" s="6" t="s">
        <v>26</v>
      </c>
      <c r="L7" s="17"/>
      <c r="M7" s="20"/>
      <c r="N7" s="7"/>
      <c r="O7" s="7" t="s">
        <v>9</v>
      </c>
      <c r="P7" s="7"/>
      <c r="Q7" s="18" t="s">
        <v>82</v>
      </c>
      <c r="R7" s="17" t="s">
        <v>11</v>
      </c>
      <c r="S7" s="19" t="s">
        <v>103</v>
      </c>
    </row>
    <row r="8" spans="1:19" ht="10.5" customHeight="1">
      <c r="A8" s="2"/>
      <c r="B8" s="17" t="s">
        <v>27</v>
      </c>
      <c r="C8" s="71" t="s">
        <v>18</v>
      </c>
      <c r="D8" s="6" t="s">
        <v>104</v>
      </c>
      <c r="E8" s="81"/>
      <c r="F8" s="77"/>
      <c r="G8" s="6" t="s">
        <v>26</v>
      </c>
      <c r="H8" s="17" t="s">
        <v>76</v>
      </c>
      <c r="I8" s="6" t="s">
        <v>26</v>
      </c>
      <c r="J8" s="6"/>
      <c r="K8" s="6" t="s">
        <v>27</v>
      </c>
      <c r="L8" s="22"/>
      <c r="M8" s="6" t="s">
        <v>19</v>
      </c>
      <c r="N8" s="6" t="s">
        <v>20</v>
      </c>
      <c r="O8" s="7" t="s">
        <v>108</v>
      </c>
      <c r="P8" s="19" t="s">
        <v>7</v>
      </c>
      <c r="Q8" s="18" t="s">
        <v>83</v>
      </c>
      <c r="R8" s="17" t="s">
        <v>13</v>
      </c>
      <c r="S8" s="19" t="s">
        <v>105</v>
      </c>
    </row>
    <row r="9" spans="1:19" ht="10.5" customHeight="1">
      <c r="A9" s="2"/>
      <c r="B9" s="17" t="s">
        <v>29</v>
      </c>
      <c r="C9" s="71" t="s">
        <v>21</v>
      </c>
      <c r="D9" s="10" t="s">
        <v>92</v>
      </c>
      <c r="E9" s="6"/>
      <c r="F9" s="82"/>
      <c r="G9" s="21" t="s">
        <v>27</v>
      </c>
      <c r="H9" s="75" t="s">
        <v>73</v>
      </c>
      <c r="I9" s="22" t="s">
        <v>27</v>
      </c>
      <c r="J9" s="6" t="s">
        <v>76</v>
      </c>
      <c r="K9" s="6" t="s">
        <v>69</v>
      </c>
      <c r="L9" s="17" t="s">
        <v>28</v>
      </c>
      <c r="M9" s="20" t="s">
        <v>22</v>
      </c>
      <c r="N9" s="7" t="s">
        <v>22</v>
      </c>
      <c r="O9" s="7" t="s">
        <v>30</v>
      </c>
      <c r="P9" s="7" t="s">
        <v>10</v>
      </c>
      <c r="Q9" s="18" t="s">
        <v>84</v>
      </c>
      <c r="R9" s="17" t="s">
        <v>111</v>
      </c>
      <c r="S9" s="19" t="s">
        <v>6</v>
      </c>
    </row>
    <row r="10" spans="1:19" ht="10.5" customHeight="1">
      <c r="A10" s="2"/>
      <c r="B10" s="17" t="s">
        <v>86</v>
      </c>
      <c r="C10" s="71" t="s">
        <v>23</v>
      </c>
      <c r="D10" s="10" t="s">
        <v>79</v>
      </c>
      <c r="E10" s="75" t="s">
        <v>12</v>
      </c>
      <c r="F10" s="22" t="s">
        <v>2</v>
      </c>
      <c r="G10" s="10" t="s">
        <v>29</v>
      </c>
      <c r="H10" s="75" t="s">
        <v>90</v>
      </c>
      <c r="I10" s="17" t="s">
        <v>29</v>
      </c>
      <c r="J10" s="75" t="s">
        <v>73</v>
      </c>
      <c r="K10" s="75" t="s">
        <v>70</v>
      </c>
      <c r="L10" s="22" t="s">
        <v>73</v>
      </c>
      <c r="M10" s="6" t="s">
        <v>24</v>
      </c>
      <c r="N10" s="6" t="s">
        <v>24</v>
      </c>
      <c r="O10" s="7" t="s">
        <v>82</v>
      </c>
      <c r="P10" s="7" t="s">
        <v>25</v>
      </c>
      <c r="Q10" s="18" t="s">
        <v>85</v>
      </c>
      <c r="R10" s="17" t="s">
        <v>110</v>
      </c>
      <c r="S10" s="19" t="s">
        <v>8</v>
      </c>
    </row>
    <row r="11" spans="1:19" ht="10.5" customHeight="1" thickBot="1">
      <c r="A11" s="84" t="s">
        <v>114</v>
      </c>
      <c r="B11" s="24" t="s">
        <v>107</v>
      </c>
      <c r="C11" s="71" t="s">
        <v>3</v>
      </c>
      <c r="D11" s="10" t="s">
        <v>3</v>
      </c>
      <c r="E11" s="6" t="s">
        <v>3</v>
      </c>
      <c r="F11" s="17" t="s">
        <v>3</v>
      </c>
      <c r="G11" s="24" t="s">
        <v>86</v>
      </c>
      <c r="H11" s="23" t="s">
        <v>3</v>
      </c>
      <c r="I11" s="24" t="s">
        <v>86</v>
      </c>
      <c r="J11" s="73" t="s">
        <v>3</v>
      </c>
      <c r="K11" s="6" t="s">
        <v>71</v>
      </c>
      <c r="L11" s="17" t="s">
        <v>3</v>
      </c>
      <c r="M11" s="23" t="s">
        <v>3</v>
      </c>
      <c r="N11" s="25" t="s">
        <v>3</v>
      </c>
      <c r="O11" s="25" t="s">
        <v>3</v>
      </c>
      <c r="P11" s="7" t="s">
        <v>3</v>
      </c>
      <c r="Q11" s="18" t="s">
        <v>3</v>
      </c>
      <c r="R11" s="18" t="s">
        <v>3</v>
      </c>
      <c r="S11" s="18" t="s">
        <v>14</v>
      </c>
    </row>
    <row r="12" spans="1:19" ht="11.25" customHeight="1" thickBot="1">
      <c r="A12" s="44" t="s">
        <v>117</v>
      </c>
      <c r="B12" s="44"/>
      <c r="C12" s="51"/>
      <c r="D12" s="51"/>
      <c r="E12" s="44"/>
      <c r="F12" s="45"/>
      <c r="G12" s="45"/>
      <c r="H12" s="46" t="s">
        <v>106</v>
      </c>
      <c r="I12" s="46"/>
      <c r="J12" s="46"/>
      <c r="K12" s="45"/>
      <c r="L12" s="45"/>
      <c r="M12" s="47"/>
      <c r="N12" s="48"/>
      <c r="O12" s="49"/>
      <c r="P12" s="47"/>
      <c r="Q12" s="47"/>
      <c r="R12" s="45"/>
      <c r="S12" s="47"/>
    </row>
    <row r="13" spans="1:19" ht="10.5" customHeight="1">
      <c r="A13" s="2" t="s">
        <v>0</v>
      </c>
      <c r="B13" s="35">
        <v>388804</v>
      </c>
      <c r="C13" s="35">
        <v>6941837190.1000004</v>
      </c>
      <c r="D13" s="35">
        <f>C13/B13</f>
        <v>17854.335835279475</v>
      </c>
      <c r="E13" s="35">
        <v>1096212667</v>
      </c>
      <c r="F13" s="35">
        <v>3033907120.52</v>
      </c>
      <c r="G13" s="35">
        <v>261240</v>
      </c>
      <c r="H13" s="35">
        <v>744791430.93000007</v>
      </c>
      <c r="I13" s="35">
        <v>127564</v>
      </c>
      <c r="J13" s="35">
        <v>2457169617.7800002</v>
      </c>
      <c r="K13" s="35">
        <v>351401</v>
      </c>
      <c r="L13" s="35">
        <v>858283767</v>
      </c>
      <c r="M13" s="35">
        <v>943897920.86999989</v>
      </c>
      <c r="N13" s="61">
        <v>-2363266208</v>
      </c>
      <c r="O13" s="13">
        <v>0</v>
      </c>
      <c r="P13" s="64">
        <v>0</v>
      </c>
      <c r="Q13" s="64">
        <v>0</v>
      </c>
      <c r="R13" s="37">
        <v>0</v>
      </c>
      <c r="S13" s="37">
        <v>0</v>
      </c>
    </row>
    <row r="14" spans="1:19" ht="10.5" customHeight="1">
      <c r="A14" s="2" t="s">
        <v>51</v>
      </c>
      <c r="B14" s="65">
        <v>153825</v>
      </c>
      <c r="C14" s="65">
        <v>2276393394.54</v>
      </c>
      <c r="D14" s="54">
        <f>C14/B14</f>
        <v>14798.591870892247</v>
      </c>
      <c r="E14" s="65">
        <v>114430337.25</v>
      </c>
      <c r="F14" s="65">
        <v>238700038</v>
      </c>
      <c r="G14" s="54">
        <v>122548</v>
      </c>
      <c r="H14" s="65">
        <v>361593813</v>
      </c>
      <c r="I14" s="54">
        <v>31277</v>
      </c>
      <c r="J14" s="65">
        <v>327048175</v>
      </c>
      <c r="K14" s="54">
        <v>106161</v>
      </c>
      <c r="L14" s="65">
        <v>266823162</v>
      </c>
      <c r="M14" s="65">
        <v>1196658543.79</v>
      </c>
      <c r="N14" s="65">
        <v>145497036</v>
      </c>
      <c r="O14" s="66">
        <v>8735594</v>
      </c>
      <c r="P14" s="65">
        <v>1353341</v>
      </c>
      <c r="Q14" s="65">
        <v>7382253</v>
      </c>
      <c r="R14" s="30">
        <f>Q14/B14</f>
        <v>47.991243295953197</v>
      </c>
      <c r="S14" s="29">
        <f>Q14/N14</f>
        <v>5.0738167614630993E-2</v>
      </c>
    </row>
    <row r="15" spans="1:19" ht="10.5" customHeight="1">
      <c r="A15" s="2" t="s">
        <v>50</v>
      </c>
      <c r="B15" s="65">
        <v>120481</v>
      </c>
      <c r="C15" s="65">
        <v>1947331043</v>
      </c>
      <c r="D15" s="54">
        <f>C15/B15</f>
        <v>16162.97211178526</v>
      </c>
      <c r="E15" s="65">
        <v>24077134</v>
      </c>
      <c r="F15" s="65">
        <v>180023015.83000001</v>
      </c>
      <c r="G15" s="54">
        <v>97332</v>
      </c>
      <c r="H15" s="65">
        <v>293518583</v>
      </c>
      <c r="I15" s="54">
        <v>23149</v>
      </c>
      <c r="J15" s="65">
        <v>211767288.18000001</v>
      </c>
      <c r="K15" s="54">
        <v>94992</v>
      </c>
      <c r="L15" s="65">
        <v>238803520.05000001</v>
      </c>
      <c r="M15" s="65">
        <v>1047295769.9400001</v>
      </c>
      <c r="N15" s="65">
        <v>358006064</v>
      </c>
      <c r="O15" s="66">
        <v>21515068</v>
      </c>
      <c r="P15" s="65">
        <v>2515470</v>
      </c>
      <c r="Q15" s="65">
        <v>18999598</v>
      </c>
      <c r="R15" s="30">
        <f t="shared" ref="R15:R36" si="0">Q15/B15</f>
        <v>157.6978776736581</v>
      </c>
      <c r="S15" s="29">
        <f t="shared" ref="S15:S35" si="1">Q15/N15</f>
        <v>5.307060385435259E-2</v>
      </c>
    </row>
    <row r="16" spans="1:19" ht="10.5" customHeight="1">
      <c r="A16" s="2" t="s">
        <v>49</v>
      </c>
      <c r="B16" s="65">
        <v>101451</v>
      </c>
      <c r="C16" s="65">
        <v>1839784372.3600001</v>
      </c>
      <c r="D16" s="54">
        <f>C16/B16</f>
        <v>18134.709094636823</v>
      </c>
      <c r="E16" s="65">
        <v>23081069</v>
      </c>
      <c r="F16" s="65">
        <v>158858382</v>
      </c>
      <c r="G16" s="54">
        <v>81651</v>
      </c>
      <c r="H16" s="65">
        <v>248192621</v>
      </c>
      <c r="I16" s="54">
        <v>19800</v>
      </c>
      <c r="J16" s="65">
        <v>197650375</v>
      </c>
      <c r="K16" s="54">
        <v>87534</v>
      </c>
      <c r="L16" s="65">
        <v>219668890</v>
      </c>
      <c r="M16" s="65">
        <v>1038495173.36</v>
      </c>
      <c r="N16" s="65">
        <v>504510500</v>
      </c>
      <c r="O16" s="66">
        <v>30325632</v>
      </c>
      <c r="P16" s="65">
        <v>2635616</v>
      </c>
      <c r="Q16" s="65">
        <v>27690016</v>
      </c>
      <c r="R16" s="30">
        <f t="shared" si="0"/>
        <v>272.93980345191272</v>
      </c>
      <c r="S16" s="29">
        <f t="shared" si="1"/>
        <v>5.4884915180159775E-2</v>
      </c>
    </row>
    <row r="17" spans="1:19" ht="10.5" customHeight="1">
      <c r="A17" s="2" t="s">
        <v>48</v>
      </c>
      <c r="B17" s="65">
        <v>162152</v>
      </c>
      <c r="C17" s="65">
        <v>3470136922.2000003</v>
      </c>
      <c r="D17" s="54">
        <f>C17/B17</f>
        <v>21400.518786077264</v>
      </c>
      <c r="E17" s="65">
        <v>58653355.5</v>
      </c>
      <c r="F17" s="65">
        <v>310878915</v>
      </c>
      <c r="G17" s="54">
        <v>129403</v>
      </c>
      <c r="H17" s="65">
        <v>395418861</v>
      </c>
      <c r="I17" s="54">
        <v>32749</v>
      </c>
      <c r="J17" s="65">
        <v>309259392</v>
      </c>
      <c r="K17" s="54">
        <v>152078</v>
      </c>
      <c r="L17" s="65">
        <v>382057808</v>
      </c>
      <c r="M17" s="65">
        <v>2131175301.7</v>
      </c>
      <c r="N17" s="65">
        <v>1281550833</v>
      </c>
      <c r="O17" s="66">
        <v>76980802</v>
      </c>
      <c r="P17" s="65">
        <v>4495607</v>
      </c>
      <c r="Q17" s="65">
        <v>72485195</v>
      </c>
      <c r="R17" s="30">
        <f t="shared" si="0"/>
        <v>447.02004908974294</v>
      </c>
      <c r="S17" s="29">
        <f t="shared" si="1"/>
        <v>5.6560530517793361E-2</v>
      </c>
    </row>
    <row r="18" spans="1:19" ht="10.5" customHeight="1">
      <c r="A18" s="2" t="s">
        <v>47</v>
      </c>
      <c r="B18" s="65">
        <v>21902</v>
      </c>
      <c r="C18" s="65">
        <v>520167490</v>
      </c>
      <c r="D18" s="54">
        <f>C18/B18</f>
        <v>23749.771253766779</v>
      </c>
      <c r="E18" s="65">
        <v>1881584</v>
      </c>
      <c r="F18" s="65">
        <v>41126490</v>
      </c>
      <c r="G18" s="54">
        <v>17144</v>
      </c>
      <c r="H18" s="65">
        <v>52368650</v>
      </c>
      <c r="I18" s="54">
        <v>4758</v>
      </c>
      <c r="J18" s="65">
        <v>45937007</v>
      </c>
      <c r="K18" s="54">
        <v>21453</v>
      </c>
      <c r="L18" s="65">
        <v>53820160</v>
      </c>
      <c r="M18" s="65">
        <v>328796767</v>
      </c>
      <c r="N18" s="65">
        <v>225848057</v>
      </c>
      <c r="O18" s="66">
        <v>13563611</v>
      </c>
      <c r="P18" s="65">
        <v>607445</v>
      </c>
      <c r="Q18" s="65">
        <v>12956166</v>
      </c>
      <c r="R18" s="30">
        <f t="shared" si="0"/>
        <v>591.5517304355767</v>
      </c>
      <c r="S18" s="29">
        <f t="shared" si="1"/>
        <v>5.7366736610888799E-2</v>
      </c>
    </row>
    <row r="19" spans="1:19" ht="10.5" customHeight="1">
      <c r="A19" s="2" t="s">
        <v>46</v>
      </c>
      <c r="B19" s="65">
        <v>69991</v>
      </c>
      <c r="C19" s="65">
        <v>1718615777.1199999</v>
      </c>
      <c r="D19" s="54">
        <f>C19/B19</f>
        <v>24554.811005986481</v>
      </c>
      <c r="E19" s="65">
        <v>17234996</v>
      </c>
      <c r="F19" s="65">
        <v>133634184</v>
      </c>
      <c r="G19" s="54">
        <v>54532</v>
      </c>
      <c r="H19" s="65">
        <v>166693000</v>
      </c>
      <c r="I19" s="54">
        <v>15459</v>
      </c>
      <c r="J19" s="65">
        <v>164586055</v>
      </c>
      <c r="K19" s="54">
        <v>70122</v>
      </c>
      <c r="L19" s="65">
        <v>176102722</v>
      </c>
      <c r="M19" s="65">
        <v>1094834812.1199999</v>
      </c>
      <c r="N19" s="65">
        <v>817003592</v>
      </c>
      <c r="O19" s="66">
        <v>49057472</v>
      </c>
      <c r="P19" s="65">
        <v>1947602</v>
      </c>
      <c r="Q19" s="65">
        <v>47109870</v>
      </c>
      <c r="R19" s="30">
        <f t="shared" si="0"/>
        <v>673.08468231629786</v>
      </c>
      <c r="S19" s="29">
        <f t="shared" si="1"/>
        <v>5.7661766069689445E-2</v>
      </c>
    </row>
    <row r="20" spans="1:19" ht="10.5" customHeight="1">
      <c r="A20" s="2" t="s">
        <v>45</v>
      </c>
      <c r="B20" s="65">
        <v>68444</v>
      </c>
      <c r="C20" s="65">
        <v>1781402982.5799999</v>
      </c>
      <c r="D20" s="54">
        <f>C20/B20</f>
        <v>26027.160636140492</v>
      </c>
      <c r="E20" s="65">
        <v>10557535</v>
      </c>
      <c r="F20" s="65">
        <v>136179485</v>
      </c>
      <c r="G20" s="54">
        <v>52504</v>
      </c>
      <c r="H20" s="65">
        <v>160509754</v>
      </c>
      <c r="I20" s="54">
        <v>15940</v>
      </c>
      <c r="J20" s="65">
        <v>151811559.32999998</v>
      </c>
      <c r="K20" s="54">
        <v>70289</v>
      </c>
      <c r="L20" s="65">
        <v>176098521</v>
      </c>
      <c r="M20" s="65">
        <v>1167361198.25</v>
      </c>
      <c r="N20" s="65">
        <v>948478980</v>
      </c>
      <c r="O20" s="66">
        <v>57670030</v>
      </c>
      <c r="P20" s="65">
        <v>1936146</v>
      </c>
      <c r="Q20" s="65">
        <v>55733884</v>
      </c>
      <c r="R20" s="30">
        <f t="shared" si="0"/>
        <v>814.29904739641165</v>
      </c>
      <c r="S20" s="29">
        <f t="shared" si="1"/>
        <v>5.8761327530948551E-2</v>
      </c>
    </row>
    <row r="21" spans="1:19" ht="10.5" customHeight="1">
      <c r="A21" s="2" t="s">
        <v>44</v>
      </c>
      <c r="B21" s="65">
        <v>56540</v>
      </c>
      <c r="C21" s="65">
        <v>1579088914.22</v>
      </c>
      <c r="D21" s="54">
        <f>C21/B21</f>
        <v>27928.703824195261</v>
      </c>
      <c r="E21" s="65">
        <v>15894591</v>
      </c>
      <c r="F21" s="65">
        <v>119909171.72</v>
      </c>
      <c r="G21" s="54">
        <v>42865</v>
      </c>
      <c r="H21" s="65">
        <v>130847472</v>
      </c>
      <c r="I21" s="54">
        <v>13675</v>
      </c>
      <c r="J21" s="65">
        <v>128783137.37</v>
      </c>
      <c r="K21" s="54">
        <v>58308</v>
      </c>
      <c r="L21" s="65">
        <v>146275060</v>
      </c>
      <c r="M21" s="65">
        <v>1069168664.1300001</v>
      </c>
      <c r="N21" s="65">
        <v>903983790</v>
      </c>
      <c r="O21" s="66">
        <v>56072454</v>
      </c>
      <c r="P21" s="65">
        <v>1547304</v>
      </c>
      <c r="Q21" s="65">
        <v>54525150</v>
      </c>
      <c r="R21" s="30">
        <f t="shared" si="0"/>
        <v>964.36416696144317</v>
      </c>
      <c r="S21" s="29">
        <f t="shared" si="1"/>
        <v>6.0316512976410781E-2</v>
      </c>
    </row>
    <row r="22" spans="1:19" ht="10.5" customHeight="1">
      <c r="A22" s="2" t="s">
        <v>43</v>
      </c>
      <c r="B22" s="65">
        <v>76554</v>
      </c>
      <c r="C22" s="65">
        <v>2388088124.46</v>
      </c>
      <c r="D22" s="54">
        <f>C22/B22</f>
        <v>31194.818356454267</v>
      </c>
      <c r="E22" s="65">
        <v>20233365</v>
      </c>
      <c r="F22" s="65">
        <v>165736297.93000001</v>
      </c>
      <c r="G22" s="54">
        <v>56006</v>
      </c>
      <c r="H22" s="65">
        <v>170842707</v>
      </c>
      <c r="I22" s="54">
        <v>20548</v>
      </c>
      <c r="J22" s="65">
        <v>191608295</v>
      </c>
      <c r="K22" s="54">
        <v>79402</v>
      </c>
      <c r="L22" s="65">
        <v>198791124</v>
      </c>
      <c r="M22" s="65">
        <v>1681343065.53</v>
      </c>
      <c r="N22" s="65">
        <v>1414422487</v>
      </c>
      <c r="O22" s="66">
        <v>89251068</v>
      </c>
      <c r="P22" s="65">
        <v>2124990</v>
      </c>
      <c r="Q22" s="65">
        <v>87126078</v>
      </c>
      <c r="R22" s="30">
        <f t="shared" si="0"/>
        <v>1138.0996159573635</v>
      </c>
      <c r="S22" s="29">
        <f t="shared" si="1"/>
        <v>6.1598340524686525E-2</v>
      </c>
    </row>
    <row r="23" spans="1:19" ht="10.5" customHeight="1">
      <c r="A23" s="2" t="s">
        <v>42</v>
      </c>
      <c r="B23" s="65">
        <v>29848</v>
      </c>
      <c r="C23" s="65">
        <v>981239118.25999999</v>
      </c>
      <c r="D23" s="54">
        <f>C23/B23</f>
        <v>32874.534918922538</v>
      </c>
      <c r="E23" s="65">
        <v>3123853</v>
      </c>
      <c r="F23" s="65">
        <v>67226032</v>
      </c>
      <c r="G23" s="54">
        <v>21271</v>
      </c>
      <c r="H23" s="65">
        <v>64878868</v>
      </c>
      <c r="I23" s="54">
        <v>8577</v>
      </c>
      <c r="J23" s="65">
        <v>74694981</v>
      </c>
      <c r="K23" s="54">
        <v>30798</v>
      </c>
      <c r="L23" s="65">
        <v>77272537</v>
      </c>
      <c r="M23" s="65">
        <v>700290553.25999999</v>
      </c>
      <c r="N23" s="65">
        <v>615428549</v>
      </c>
      <c r="O23" s="66">
        <v>39275385</v>
      </c>
      <c r="P23" s="65">
        <v>815828</v>
      </c>
      <c r="Q23" s="65">
        <v>38459557</v>
      </c>
      <c r="R23" s="30">
        <f t="shared" si="0"/>
        <v>1288.513702760654</v>
      </c>
      <c r="S23" s="29">
        <f t="shared" si="1"/>
        <v>6.2492318665574288E-2</v>
      </c>
    </row>
    <row r="24" spans="1:19" ht="10.5" customHeight="1">
      <c r="A24" s="2" t="s">
        <v>41</v>
      </c>
      <c r="B24" s="65">
        <v>84065</v>
      </c>
      <c r="C24" s="65">
        <v>3084317242.8000002</v>
      </c>
      <c r="D24" s="54">
        <f>C24/B24</f>
        <v>36689.671596978529</v>
      </c>
      <c r="E24" s="65">
        <v>12352808</v>
      </c>
      <c r="F24" s="65">
        <v>198116673</v>
      </c>
      <c r="G24" s="54">
        <v>58149</v>
      </c>
      <c r="H24" s="65">
        <v>177072098</v>
      </c>
      <c r="I24" s="54">
        <v>25916</v>
      </c>
      <c r="J24" s="65">
        <v>240533992</v>
      </c>
      <c r="K24" s="54">
        <v>86485</v>
      </c>
      <c r="L24" s="65">
        <v>216324994</v>
      </c>
      <c r="M24" s="65">
        <v>2264622293.8000002</v>
      </c>
      <c r="N24" s="65">
        <v>1942470148</v>
      </c>
      <c r="O24" s="66">
        <v>125258251</v>
      </c>
      <c r="P24" s="65">
        <v>2399737</v>
      </c>
      <c r="Q24" s="65">
        <v>122858514</v>
      </c>
      <c r="R24" s="30">
        <f t="shared" si="0"/>
        <v>1461.470457384167</v>
      </c>
      <c r="S24" s="29">
        <f t="shared" si="1"/>
        <v>6.3248598248213592E-2</v>
      </c>
    </row>
    <row r="25" spans="1:19" ht="10.5" customHeight="1">
      <c r="A25" s="2" t="s">
        <v>40</v>
      </c>
      <c r="B25" s="65">
        <v>97184</v>
      </c>
      <c r="C25" s="65">
        <v>3988102990.9099998</v>
      </c>
      <c r="D25" s="54">
        <f>C25/B25</f>
        <v>41036.621160993578</v>
      </c>
      <c r="E25" s="65">
        <v>39642845</v>
      </c>
      <c r="F25" s="65">
        <v>272094314</v>
      </c>
      <c r="G25" s="54">
        <v>63404</v>
      </c>
      <c r="H25" s="65">
        <v>193059963</v>
      </c>
      <c r="I25" s="54">
        <v>33780</v>
      </c>
      <c r="J25" s="65">
        <v>300570702</v>
      </c>
      <c r="K25" s="54">
        <v>99094</v>
      </c>
      <c r="L25" s="65">
        <v>247452664</v>
      </c>
      <c r="M25" s="65">
        <v>3014568192.9099998</v>
      </c>
      <c r="N25" s="65">
        <v>2663301916</v>
      </c>
      <c r="O25" s="66">
        <v>174044269</v>
      </c>
      <c r="P25" s="65">
        <v>2984742</v>
      </c>
      <c r="Q25" s="65">
        <v>171059527</v>
      </c>
      <c r="R25" s="30">
        <f t="shared" si="0"/>
        <v>1760.1614154593349</v>
      </c>
      <c r="S25" s="29">
        <f t="shared" si="1"/>
        <v>6.4228364787464076E-2</v>
      </c>
    </row>
    <row r="26" spans="1:19" ht="10.5" customHeight="1">
      <c r="A26" s="2" t="s">
        <v>39</v>
      </c>
      <c r="B26" s="65">
        <v>134657</v>
      </c>
      <c r="C26" s="65">
        <v>6502510394.1400003</v>
      </c>
      <c r="D26" s="54">
        <f>C26/B26</f>
        <v>48289.434594116909</v>
      </c>
      <c r="E26" s="65">
        <v>24660956</v>
      </c>
      <c r="F26" s="65">
        <v>351206973</v>
      </c>
      <c r="G26" s="54">
        <v>75926</v>
      </c>
      <c r="H26" s="65">
        <v>231090738</v>
      </c>
      <c r="I26" s="54">
        <v>58731</v>
      </c>
      <c r="J26" s="65">
        <v>523983061</v>
      </c>
      <c r="K26" s="54">
        <v>136633</v>
      </c>
      <c r="L26" s="65">
        <v>338414878</v>
      </c>
      <c r="M26" s="65">
        <v>5082475700.1400003</v>
      </c>
      <c r="N26" s="65">
        <v>4655650882</v>
      </c>
      <c r="O26" s="66">
        <v>308730915</v>
      </c>
      <c r="P26" s="65">
        <v>5314157</v>
      </c>
      <c r="Q26" s="65">
        <v>303416758</v>
      </c>
      <c r="R26" s="30">
        <f t="shared" si="0"/>
        <v>2253.2564812820724</v>
      </c>
      <c r="S26" s="29">
        <f t="shared" si="1"/>
        <v>6.5171716198285157E-2</v>
      </c>
    </row>
    <row r="27" spans="1:19" ht="10.5" customHeight="1">
      <c r="A27" s="2" t="s">
        <v>38</v>
      </c>
      <c r="B27" s="65">
        <v>80033</v>
      </c>
      <c r="C27" s="65">
        <v>4814601726.29</v>
      </c>
      <c r="D27" s="54">
        <f>C27/B27</f>
        <v>60157.70652468357</v>
      </c>
      <c r="E27" s="65">
        <v>23506419</v>
      </c>
      <c r="F27" s="65">
        <v>242520904</v>
      </c>
      <c r="G27" s="54">
        <v>37028</v>
      </c>
      <c r="H27" s="65">
        <v>112903396</v>
      </c>
      <c r="I27" s="54">
        <v>43005</v>
      </c>
      <c r="J27" s="65">
        <v>401860743</v>
      </c>
      <c r="K27" s="54">
        <v>81060</v>
      </c>
      <c r="L27" s="65">
        <v>195789119</v>
      </c>
      <c r="M27" s="65">
        <v>3885033983.29</v>
      </c>
      <c r="N27" s="65">
        <v>3563550578</v>
      </c>
      <c r="O27" s="66">
        <v>239247990</v>
      </c>
      <c r="P27" s="65">
        <v>4512098.75</v>
      </c>
      <c r="Q27" s="65">
        <v>234735891.25</v>
      </c>
      <c r="R27" s="30">
        <f t="shared" si="0"/>
        <v>2932.9887827521147</v>
      </c>
      <c r="S27" s="29">
        <f t="shared" si="1"/>
        <v>6.587135108988483E-2</v>
      </c>
    </row>
    <row r="28" spans="1:19" ht="10.5" customHeight="1">
      <c r="A28" s="2" t="s">
        <v>37</v>
      </c>
      <c r="B28" s="65">
        <v>46426</v>
      </c>
      <c r="C28" s="65">
        <v>3411115000.4500003</v>
      </c>
      <c r="D28" s="54">
        <f>C28/B28</f>
        <v>73474.238582906139</v>
      </c>
      <c r="E28" s="65">
        <v>22129997</v>
      </c>
      <c r="F28" s="65">
        <v>166695273</v>
      </c>
      <c r="G28" s="54">
        <v>17575</v>
      </c>
      <c r="H28" s="65">
        <v>53804436</v>
      </c>
      <c r="I28" s="54">
        <v>28851</v>
      </c>
      <c r="J28" s="65">
        <v>290497590</v>
      </c>
      <c r="K28" s="54">
        <v>46983</v>
      </c>
      <c r="L28" s="65">
        <v>100659835</v>
      </c>
      <c r="M28" s="65">
        <v>2821587863.4499998</v>
      </c>
      <c r="N28" s="65">
        <v>2536018700</v>
      </c>
      <c r="O28" s="66">
        <v>171603864</v>
      </c>
      <c r="P28" s="65">
        <v>3425508</v>
      </c>
      <c r="Q28" s="65">
        <v>168178356</v>
      </c>
      <c r="R28" s="30">
        <f t="shared" si="0"/>
        <v>3622.5036832809201</v>
      </c>
      <c r="S28" s="29">
        <f t="shared" si="1"/>
        <v>6.6315897434037055E-2</v>
      </c>
    </row>
    <row r="29" spans="1:19" ht="10.5" customHeight="1">
      <c r="A29" s="2" t="s">
        <v>36</v>
      </c>
      <c r="B29" s="65">
        <v>39866</v>
      </c>
      <c r="C29" s="65">
        <v>3470391475.9700003</v>
      </c>
      <c r="D29" s="54">
        <f>C29/B29</f>
        <v>87051.409119801348</v>
      </c>
      <c r="E29" s="65">
        <v>30062276</v>
      </c>
      <c r="F29" s="65">
        <v>167804549</v>
      </c>
      <c r="G29" s="54">
        <v>12479</v>
      </c>
      <c r="H29" s="65">
        <v>38215447</v>
      </c>
      <c r="I29" s="54">
        <v>27387</v>
      </c>
      <c r="J29" s="65">
        <v>301781400</v>
      </c>
      <c r="K29" s="54">
        <v>40372</v>
      </c>
      <c r="L29" s="65">
        <v>81652442</v>
      </c>
      <c r="M29" s="65">
        <v>2910999913.9700003</v>
      </c>
      <c r="N29" s="65">
        <v>2657614119</v>
      </c>
      <c r="O29" s="66">
        <v>182943996</v>
      </c>
      <c r="P29" s="65">
        <v>4039503</v>
      </c>
      <c r="Q29" s="65">
        <v>178904493</v>
      </c>
      <c r="R29" s="30">
        <f t="shared" si="0"/>
        <v>4487.645938895299</v>
      </c>
      <c r="S29" s="29">
        <f t="shared" si="1"/>
        <v>6.7317708662429032E-2</v>
      </c>
    </row>
    <row r="30" spans="1:19" ht="10.5" customHeight="1">
      <c r="A30" s="2" t="s">
        <v>35</v>
      </c>
      <c r="B30" s="65">
        <v>8435</v>
      </c>
      <c r="C30" s="65">
        <v>874564805</v>
      </c>
      <c r="D30" s="54">
        <f>C30/B30</f>
        <v>103682.84588026082</v>
      </c>
      <c r="E30" s="65">
        <v>5623261</v>
      </c>
      <c r="F30" s="65">
        <v>40552244</v>
      </c>
      <c r="G30" s="54">
        <v>2226</v>
      </c>
      <c r="H30" s="65">
        <v>6811383</v>
      </c>
      <c r="I30" s="54">
        <v>6209</v>
      </c>
      <c r="J30" s="65">
        <v>85791848</v>
      </c>
      <c r="K30" s="54">
        <v>8558</v>
      </c>
      <c r="L30" s="65">
        <v>17310900</v>
      </c>
      <c r="M30" s="65">
        <v>729721691</v>
      </c>
      <c r="N30" s="65">
        <v>653064113</v>
      </c>
      <c r="O30" s="66">
        <v>45741257</v>
      </c>
      <c r="P30" s="65">
        <v>1083381</v>
      </c>
      <c r="Q30" s="65">
        <v>44657876</v>
      </c>
      <c r="R30" s="30">
        <f t="shared" si="0"/>
        <v>5294.3540011855366</v>
      </c>
      <c r="S30" s="29">
        <f t="shared" si="1"/>
        <v>6.8382070168966705E-2</v>
      </c>
    </row>
    <row r="31" spans="1:19" ht="10.5" customHeight="1">
      <c r="A31" s="2" t="s">
        <v>34</v>
      </c>
      <c r="B31" s="65">
        <v>21090</v>
      </c>
      <c r="C31" s="65">
        <v>2634978002</v>
      </c>
      <c r="D31" s="54">
        <f>C31/B31</f>
        <v>124939.68715030821</v>
      </c>
      <c r="E31" s="65">
        <v>97912653</v>
      </c>
      <c r="F31" s="65">
        <v>123557821</v>
      </c>
      <c r="G31" s="54">
        <v>4571</v>
      </c>
      <c r="H31" s="65">
        <v>14091596</v>
      </c>
      <c r="I31" s="54">
        <v>16519</v>
      </c>
      <c r="J31" s="65">
        <v>248448994</v>
      </c>
      <c r="K31" s="54">
        <v>21469</v>
      </c>
      <c r="L31" s="65">
        <v>43309360</v>
      </c>
      <c r="M31" s="65">
        <v>2303482884</v>
      </c>
      <c r="N31" s="65">
        <v>1872661407</v>
      </c>
      <c r="O31" s="66">
        <v>132951746</v>
      </c>
      <c r="P31" s="65">
        <v>2990198</v>
      </c>
      <c r="Q31" s="65">
        <v>129961548</v>
      </c>
      <c r="R31" s="30">
        <f t="shared" si="0"/>
        <v>6162.2355618776674</v>
      </c>
      <c r="S31" s="29">
        <f t="shared" si="1"/>
        <v>6.9399383953876723E-2</v>
      </c>
    </row>
    <row r="32" spans="1:19" ht="10.5" customHeight="1">
      <c r="A32" s="1" t="s">
        <v>33</v>
      </c>
      <c r="B32" s="65">
        <v>10483</v>
      </c>
      <c r="C32" s="65">
        <v>1538742314.3499999</v>
      </c>
      <c r="D32" s="54">
        <f>C32/B32</f>
        <v>146784.53823809978</v>
      </c>
      <c r="E32" s="65">
        <v>18010789</v>
      </c>
      <c r="F32" s="65">
        <v>77185414</v>
      </c>
      <c r="G32" s="54">
        <v>1886</v>
      </c>
      <c r="H32" s="65">
        <v>5837389</v>
      </c>
      <c r="I32" s="54">
        <v>8597</v>
      </c>
      <c r="J32" s="65">
        <v>120613776</v>
      </c>
      <c r="K32" s="54">
        <v>10773</v>
      </c>
      <c r="L32" s="65">
        <v>21569900</v>
      </c>
      <c r="M32" s="65">
        <v>1331546624.3499999</v>
      </c>
      <c r="N32" s="65">
        <v>1143218497</v>
      </c>
      <c r="O32" s="66">
        <v>82545563</v>
      </c>
      <c r="P32" s="65">
        <v>2179158</v>
      </c>
      <c r="Q32" s="65">
        <v>80366405</v>
      </c>
      <c r="R32" s="30">
        <f t="shared" si="0"/>
        <v>7666.3555279977109</v>
      </c>
      <c r="S32" s="29">
        <f t="shared" si="1"/>
        <v>7.0298377091426639E-2</v>
      </c>
    </row>
    <row r="33" spans="1:19" ht="10.5" customHeight="1">
      <c r="A33" s="2" t="s">
        <v>32</v>
      </c>
      <c r="B33" s="65">
        <v>9629</v>
      </c>
      <c r="C33" s="65">
        <v>2366619007</v>
      </c>
      <c r="D33" s="54">
        <f>C33/B33</f>
        <v>245780.35174992212</v>
      </c>
      <c r="E33" s="65">
        <v>41673219</v>
      </c>
      <c r="F33" s="65">
        <v>106432671</v>
      </c>
      <c r="G33" s="54">
        <v>1483</v>
      </c>
      <c r="H33" s="65">
        <v>4592970</v>
      </c>
      <c r="I33" s="54">
        <v>8146</v>
      </c>
      <c r="J33" s="65">
        <v>169545844</v>
      </c>
      <c r="K33" s="54">
        <v>9841</v>
      </c>
      <c r="L33" s="65">
        <v>19802250</v>
      </c>
      <c r="M33" s="65">
        <v>2107918491</v>
      </c>
      <c r="N33" s="65">
        <v>1317099603</v>
      </c>
      <c r="O33" s="66">
        <v>96513597</v>
      </c>
      <c r="P33" s="65">
        <v>2954741</v>
      </c>
      <c r="Q33" s="65">
        <v>93558856</v>
      </c>
      <c r="R33" s="30">
        <f t="shared" si="0"/>
        <v>9716.3626544812541</v>
      </c>
      <c r="S33" s="29">
        <f t="shared" si="1"/>
        <v>7.1034002126261361E-2</v>
      </c>
    </row>
    <row r="34" spans="1:19" ht="10.5" customHeight="1">
      <c r="A34" s="2" t="s">
        <v>31</v>
      </c>
      <c r="B34" s="65">
        <v>3989</v>
      </c>
      <c r="C34" s="65">
        <v>1228879368.3299999</v>
      </c>
      <c r="D34" s="54">
        <f t="shared" ref="D34:D35" si="2">C34/B34</f>
        <v>308067.02640511404</v>
      </c>
      <c r="E34" s="65">
        <v>38057144</v>
      </c>
      <c r="F34" s="65">
        <v>69674882</v>
      </c>
      <c r="G34" s="54">
        <v>554</v>
      </c>
      <c r="H34" s="65">
        <v>1730940</v>
      </c>
      <c r="I34" s="54">
        <v>3435</v>
      </c>
      <c r="J34" s="65">
        <v>92519705</v>
      </c>
      <c r="K34" s="54">
        <v>4120</v>
      </c>
      <c r="L34" s="65">
        <v>8292500</v>
      </c>
      <c r="M34" s="65">
        <v>1094718485.3299999</v>
      </c>
      <c r="N34" s="65">
        <v>708800542</v>
      </c>
      <c r="O34" s="66">
        <v>52628395</v>
      </c>
      <c r="P34" s="65">
        <v>2104464</v>
      </c>
      <c r="Q34" s="65">
        <v>50523931</v>
      </c>
      <c r="R34" s="30">
        <f t="shared" si="0"/>
        <v>12665.813737778892</v>
      </c>
      <c r="S34" s="29">
        <f t="shared" si="1"/>
        <v>7.128088652054107E-2</v>
      </c>
    </row>
    <row r="35" spans="1:19" ht="10.5" customHeight="1">
      <c r="A35" s="8" t="s">
        <v>4</v>
      </c>
      <c r="B35" s="65">
        <v>7550</v>
      </c>
      <c r="C35" s="65">
        <v>7173603347</v>
      </c>
      <c r="D35" s="54">
        <f t="shared" si="2"/>
        <v>950146.13867549668</v>
      </c>
      <c r="E35" s="65">
        <v>287727220</v>
      </c>
      <c r="F35" s="65">
        <v>303826887</v>
      </c>
      <c r="G35" s="54">
        <v>823</v>
      </c>
      <c r="H35" s="65">
        <v>2580171</v>
      </c>
      <c r="I35" s="54">
        <v>6727</v>
      </c>
      <c r="J35" s="65">
        <v>866007403</v>
      </c>
      <c r="K35" s="54">
        <v>7855</v>
      </c>
      <c r="L35" s="65">
        <v>15762250</v>
      </c>
      <c r="M35" s="65">
        <v>6273153856</v>
      </c>
      <c r="N35" s="65">
        <v>3837036067</v>
      </c>
      <c r="O35" s="66">
        <v>293010203</v>
      </c>
      <c r="P35" s="65">
        <v>23874866</v>
      </c>
      <c r="Q35" s="79">
        <v>269135337</v>
      </c>
      <c r="R35" s="30">
        <f t="shared" si="0"/>
        <v>35647.06450331126</v>
      </c>
      <c r="S35" s="29">
        <f t="shared" si="1"/>
        <v>7.0141466564431959E-2</v>
      </c>
    </row>
    <row r="36" spans="1:19" ht="10.5" customHeight="1" thickBot="1">
      <c r="A36" s="26" t="s">
        <v>1</v>
      </c>
      <c r="B36" s="32">
        <f t="shared" ref="B36:C36" si="3">SUM(B13:B35)</f>
        <v>1793399</v>
      </c>
      <c r="C36" s="32">
        <f t="shared" si="3"/>
        <v>66532511003.080002</v>
      </c>
      <c r="D36" s="83">
        <f t="shared" ref="D36" si="4">C36/B36</f>
        <v>37098.554757240301</v>
      </c>
      <c r="E36" s="32">
        <f t="shared" ref="E36:Q36" si="5">SUM(E13:E35)</f>
        <v>2026740073.75</v>
      </c>
      <c r="F36" s="32">
        <f t="shared" si="5"/>
        <v>6705847737</v>
      </c>
      <c r="G36" s="32">
        <f t="shared" si="5"/>
        <v>1212600</v>
      </c>
      <c r="H36" s="32">
        <f t="shared" si="5"/>
        <v>3631446286.9300003</v>
      </c>
      <c r="I36" s="32">
        <f t="shared" si="5"/>
        <v>580799</v>
      </c>
      <c r="J36" s="32">
        <f t="shared" si="5"/>
        <v>7902470940.6599998</v>
      </c>
      <c r="K36" s="32">
        <f t="shared" si="5"/>
        <v>1675781</v>
      </c>
      <c r="L36" s="32">
        <f t="shared" si="5"/>
        <v>4100338363.0500002</v>
      </c>
      <c r="M36" s="32">
        <f t="shared" si="5"/>
        <v>46219147749.190002</v>
      </c>
      <c r="N36" s="32">
        <f t="shared" si="5"/>
        <v>32401950252</v>
      </c>
      <c r="O36" s="32">
        <f t="shared" si="5"/>
        <v>2347667162</v>
      </c>
      <c r="P36" s="32">
        <f t="shared" si="5"/>
        <v>77841902.75</v>
      </c>
      <c r="Q36" s="32">
        <f t="shared" si="5"/>
        <v>2269825259.25</v>
      </c>
      <c r="R36" s="33">
        <f t="shared" si="0"/>
        <v>1265.6554727921673</v>
      </c>
      <c r="S36" s="34">
        <f>Q36/SUM(N14:N35)</f>
        <v>6.5290123013087092E-2</v>
      </c>
    </row>
    <row r="37" spans="1:19" ht="11.25" customHeight="1" thickBot="1">
      <c r="A37" s="44" t="s">
        <v>118</v>
      </c>
      <c r="B37" s="44"/>
      <c r="C37" s="49"/>
      <c r="D37" s="49"/>
      <c r="E37" s="49"/>
      <c r="F37" s="49"/>
      <c r="G37" s="49"/>
      <c r="H37" s="50" t="s">
        <v>16</v>
      </c>
      <c r="I37" s="50"/>
      <c r="J37" s="50"/>
      <c r="K37" s="50"/>
      <c r="L37" s="51"/>
      <c r="M37" s="51"/>
      <c r="N37" s="52"/>
      <c r="O37" s="49"/>
      <c r="P37" s="53"/>
      <c r="Q37" s="53"/>
      <c r="R37" s="44"/>
      <c r="S37" s="44"/>
    </row>
    <row r="38" spans="1:19" ht="10.5" customHeight="1">
      <c r="A38" s="2" t="s">
        <v>5</v>
      </c>
      <c r="B38" s="35">
        <v>38034</v>
      </c>
      <c r="C38" s="67">
        <v>-2050643472</v>
      </c>
      <c r="D38" s="61">
        <f t="shared" ref="D38:D57" si="6">C38/B38</f>
        <v>-53916.061208392493</v>
      </c>
      <c r="E38" s="38">
        <v>1131753059</v>
      </c>
      <c r="F38" s="38">
        <v>144029443</v>
      </c>
      <c r="G38" s="38">
        <v>24603</v>
      </c>
      <c r="H38" s="35">
        <v>49401260</v>
      </c>
      <c r="I38" s="54">
        <v>13431</v>
      </c>
      <c r="J38" s="38">
        <v>174336838</v>
      </c>
      <c r="K38" s="38">
        <v>34391</v>
      </c>
      <c r="L38" s="38">
        <v>63764812</v>
      </c>
      <c r="M38" s="67">
        <v>-1350422766</v>
      </c>
      <c r="N38" s="67">
        <v>-642646025</v>
      </c>
      <c r="O38" s="38">
        <v>1456151</v>
      </c>
      <c r="P38" s="38">
        <v>161926</v>
      </c>
      <c r="Q38" s="38">
        <v>1294225</v>
      </c>
      <c r="R38" s="68">
        <f t="shared" ref="R38:R57" si="7">Q38/B38</f>
        <v>34.028106431087977</v>
      </c>
      <c r="S38" s="39">
        <f t="shared" ref="S38:S57" si="8">Q38/C38</f>
        <v>-6.3113116330150638E-4</v>
      </c>
    </row>
    <row r="39" spans="1:19" ht="10.5" customHeight="1">
      <c r="A39" s="12" t="s">
        <v>68</v>
      </c>
      <c r="B39" s="38">
        <v>183211</v>
      </c>
      <c r="C39" s="38">
        <v>405100896.14999998</v>
      </c>
      <c r="D39" s="54">
        <f t="shared" si="6"/>
        <v>2211.1166695777001</v>
      </c>
      <c r="E39" s="38">
        <v>17047670</v>
      </c>
      <c r="F39" s="38">
        <v>56287750.480000004</v>
      </c>
      <c r="G39" s="38">
        <v>148099</v>
      </c>
      <c r="H39" s="54">
        <v>384582997.93000001</v>
      </c>
      <c r="I39" s="54">
        <v>35112</v>
      </c>
      <c r="J39" s="38">
        <v>140082113</v>
      </c>
      <c r="K39" s="38">
        <v>84842</v>
      </c>
      <c r="L39" s="38">
        <v>218315186</v>
      </c>
      <c r="M39" s="67">
        <v>-377119481.25999999</v>
      </c>
      <c r="N39" s="67">
        <v>-375717177</v>
      </c>
      <c r="O39" s="38">
        <v>1706316</v>
      </c>
      <c r="P39" s="38">
        <v>69362</v>
      </c>
      <c r="Q39" s="38">
        <v>1636954</v>
      </c>
      <c r="R39" s="40">
        <f t="shared" si="7"/>
        <v>8.9348019496645943</v>
      </c>
      <c r="S39" s="39">
        <f t="shared" si="8"/>
        <v>4.0408550451437953E-3</v>
      </c>
    </row>
    <row r="40" spans="1:19" ht="10.5" customHeight="1">
      <c r="A40" s="12" t="s">
        <v>67</v>
      </c>
      <c r="B40" s="38">
        <v>299995</v>
      </c>
      <c r="C40" s="38">
        <v>2087593685.1700001</v>
      </c>
      <c r="D40" s="54">
        <f t="shared" si="6"/>
        <v>6958.7615965932764</v>
      </c>
      <c r="E40" s="38">
        <v>27526686.25</v>
      </c>
      <c r="F40" s="38">
        <v>233115482.21000001</v>
      </c>
      <c r="G40" s="38">
        <v>252898</v>
      </c>
      <c r="H40" s="54">
        <v>769858072</v>
      </c>
      <c r="I40" s="54">
        <v>47097</v>
      </c>
      <c r="J40" s="38">
        <v>261291143.65000001</v>
      </c>
      <c r="K40" s="38">
        <v>231464</v>
      </c>
      <c r="L40" s="38">
        <v>586611817.04999995</v>
      </c>
      <c r="M40" s="38">
        <v>264243856.51000002</v>
      </c>
      <c r="N40" s="38">
        <v>241489597</v>
      </c>
      <c r="O40" s="38">
        <v>33768367</v>
      </c>
      <c r="P40" s="38">
        <v>2259646</v>
      </c>
      <c r="Q40" s="38">
        <v>31508721</v>
      </c>
      <c r="R40" s="40">
        <f t="shared" si="7"/>
        <v>105.03082051367522</v>
      </c>
      <c r="S40" s="39">
        <f t="shared" si="8"/>
        <v>1.5093320708830432E-2</v>
      </c>
    </row>
    <row r="41" spans="1:19" ht="10.5" customHeight="1">
      <c r="A41" s="12" t="s">
        <v>66</v>
      </c>
      <c r="B41" s="38">
        <v>211330</v>
      </c>
      <c r="C41" s="38">
        <v>2623027607.79</v>
      </c>
      <c r="D41" s="54">
        <f t="shared" si="6"/>
        <v>12411.99833336488</v>
      </c>
      <c r="E41" s="38">
        <v>11995450.5</v>
      </c>
      <c r="F41" s="38">
        <v>306259178.89999998</v>
      </c>
      <c r="G41" s="38">
        <v>173172</v>
      </c>
      <c r="H41" s="54">
        <v>535015242</v>
      </c>
      <c r="I41" s="54">
        <v>38158</v>
      </c>
      <c r="J41" s="38">
        <v>284074726.18000001</v>
      </c>
      <c r="K41" s="38">
        <v>214803</v>
      </c>
      <c r="L41" s="38">
        <v>541931242</v>
      </c>
      <c r="M41" s="38">
        <v>967742669.21000004</v>
      </c>
      <c r="N41" s="38">
        <v>913748842</v>
      </c>
      <c r="O41" s="38">
        <v>67385015</v>
      </c>
      <c r="P41" s="38">
        <v>4680734</v>
      </c>
      <c r="Q41" s="38">
        <v>62704281</v>
      </c>
      <c r="R41" s="40">
        <f t="shared" si="7"/>
        <v>296.71263426867932</v>
      </c>
      <c r="S41" s="39">
        <f t="shared" si="8"/>
        <v>2.3905307292145024E-2</v>
      </c>
    </row>
    <row r="42" spans="1:19" ht="10.5" customHeight="1">
      <c r="A42" s="12" t="s">
        <v>65</v>
      </c>
      <c r="B42" s="38">
        <v>167871</v>
      </c>
      <c r="C42" s="38">
        <v>2921884576.6800003</v>
      </c>
      <c r="D42" s="54">
        <f t="shared" si="6"/>
        <v>17405.535063709634</v>
      </c>
      <c r="E42" s="38">
        <v>10329104</v>
      </c>
      <c r="F42" s="38">
        <v>297992169.39999998</v>
      </c>
      <c r="G42" s="38">
        <v>134063</v>
      </c>
      <c r="H42" s="54">
        <v>412516390</v>
      </c>
      <c r="I42" s="54">
        <v>33808</v>
      </c>
      <c r="J42" s="38">
        <v>277447857</v>
      </c>
      <c r="K42" s="38">
        <v>179510</v>
      </c>
      <c r="L42" s="38">
        <v>452643399</v>
      </c>
      <c r="M42" s="38">
        <v>1491613865.28</v>
      </c>
      <c r="N42" s="38">
        <v>1412122836</v>
      </c>
      <c r="O42" s="38">
        <v>93864377</v>
      </c>
      <c r="P42" s="38">
        <v>4675887</v>
      </c>
      <c r="Q42" s="38">
        <v>89188490</v>
      </c>
      <c r="R42" s="40">
        <f t="shared" si="7"/>
        <v>531.2918252705947</v>
      </c>
      <c r="S42" s="39">
        <f t="shared" si="8"/>
        <v>3.0524302948797752E-2</v>
      </c>
    </row>
    <row r="43" spans="1:19" ht="10.5" customHeight="1">
      <c r="A43" s="12" t="s">
        <v>64</v>
      </c>
      <c r="B43" s="38">
        <v>141817</v>
      </c>
      <c r="C43" s="38">
        <v>3179659288.8900003</v>
      </c>
      <c r="D43" s="54">
        <f t="shared" si="6"/>
        <v>22420.861313453257</v>
      </c>
      <c r="E43" s="38">
        <v>9939493</v>
      </c>
      <c r="F43" s="38">
        <v>296989849.56</v>
      </c>
      <c r="G43" s="38">
        <v>109571</v>
      </c>
      <c r="H43" s="54">
        <v>335828510</v>
      </c>
      <c r="I43" s="54">
        <v>32246</v>
      </c>
      <c r="J43" s="38">
        <v>275848399.33000004</v>
      </c>
      <c r="K43" s="38">
        <v>152574</v>
      </c>
      <c r="L43" s="38">
        <v>384352528</v>
      </c>
      <c r="M43" s="38">
        <v>1896579495</v>
      </c>
      <c r="N43" s="38">
        <v>1800033705</v>
      </c>
      <c r="O43" s="38">
        <v>118240331</v>
      </c>
      <c r="P43" s="38">
        <v>4004495</v>
      </c>
      <c r="Q43" s="38">
        <v>114235836</v>
      </c>
      <c r="R43" s="40">
        <f t="shared" si="7"/>
        <v>805.51581263177195</v>
      </c>
      <c r="S43" s="39">
        <f t="shared" si="8"/>
        <v>3.5927068160777384E-2</v>
      </c>
    </row>
    <row r="44" spans="1:19" ht="10.5" customHeight="1">
      <c r="A44" s="12" t="s">
        <v>63</v>
      </c>
      <c r="B44" s="38">
        <v>123208</v>
      </c>
      <c r="C44" s="38">
        <v>3382437921.1599998</v>
      </c>
      <c r="D44" s="54">
        <f t="shared" si="6"/>
        <v>27453.070589247451</v>
      </c>
      <c r="E44" s="38">
        <v>9519297</v>
      </c>
      <c r="F44" s="38">
        <v>320660842.73000002</v>
      </c>
      <c r="G44" s="38">
        <v>89884</v>
      </c>
      <c r="H44" s="54">
        <v>275724020</v>
      </c>
      <c r="I44" s="54">
        <v>33324</v>
      </c>
      <c r="J44" s="38">
        <v>290142835.37</v>
      </c>
      <c r="K44" s="38">
        <v>131909</v>
      </c>
      <c r="L44" s="38">
        <v>332108249</v>
      </c>
      <c r="M44" s="38">
        <v>2173321271.0599999</v>
      </c>
      <c r="N44" s="38">
        <v>2069584690</v>
      </c>
      <c r="O44" s="38">
        <v>137374930</v>
      </c>
      <c r="P44" s="38">
        <v>3420501</v>
      </c>
      <c r="Q44" s="38">
        <v>133954429</v>
      </c>
      <c r="R44" s="40">
        <f t="shared" si="7"/>
        <v>1087.2218443607558</v>
      </c>
      <c r="S44" s="39">
        <f t="shared" si="8"/>
        <v>3.9602923134820049E-2</v>
      </c>
    </row>
    <row r="45" spans="1:19" ht="10.5" customHeight="1">
      <c r="A45" s="12" t="s">
        <v>62</v>
      </c>
      <c r="B45" s="38">
        <v>195860</v>
      </c>
      <c r="C45" s="38">
        <v>6788911029.1099997</v>
      </c>
      <c r="D45" s="54">
        <f t="shared" si="6"/>
        <v>34662.059783059325</v>
      </c>
      <c r="E45" s="38">
        <v>16395715</v>
      </c>
      <c r="F45" s="38">
        <v>637557254.36000001</v>
      </c>
      <c r="G45" s="38">
        <v>126382</v>
      </c>
      <c r="H45" s="54">
        <v>387394115</v>
      </c>
      <c r="I45" s="54">
        <v>69478</v>
      </c>
      <c r="J45" s="38">
        <v>626131352</v>
      </c>
      <c r="K45" s="38">
        <v>204498</v>
      </c>
      <c r="L45" s="38">
        <v>515250014</v>
      </c>
      <c r="M45" s="38">
        <v>4638974008.75</v>
      </c>
      <c r="N45" s="38">
        <v>4425077806</v>
      </c>
      <c r="O45" s="38">
        <v>296831117</v>
      </c>
      <c r="P45" s="38">
        <v>5673005</v>
      </c>
      <c r="Q45" s="38">
        <v>291158112</v>
      </c>
      <c r="R45" s="40">
        <f t="shared" si="7"/>
        <v>1486.562401715511</v>
      </c>
      <c r="S45" s="39">
        <f t="shared" si="8"/>
        <v>4.288730707348358E-2</v>
      </c>
    </row>
    <row r="46" spans="1:19" ht="10.5" customHeight="1">
      <c r="A46" s="12" t="s">
        <v>61</v>
      </c>
      <c r="B46" s="38">
        <v>133320</v>
      </c>
      <c r="C46" s="38">
        <v>5958417649.3500004</v>
      </c>
      <c r="D46" s="54">
        <f t="shared" si="6"/>
        <v>44692.601630288031</v>
      </c>
      <c r="E46" s="38">
        <v>18935305</v>
      </c>
      <c r="F46" s="38">
        <v>677888249.79999995</v>
      </c>
      <c r="G46" s="38">
        <v>67731</v>
      </c>
      <c r="H46" s="54">
        <v>209589919</v>
      </c>
      <c r="I46" s="54">
        <v>65589</v>
      </c>
      <c r="J46" s="38">
        <v>629443356</v>
      </c>
      <c r="K46" s="38">
        <v>136988</v>
      </c>
      <c r="L46" s="38">
        <v>344825417</v>
      </c>
      <c r="M46" s="38">
        <v>4115606012.5500002</v>
      </c>
      <c r="N46" s="38">
        <v>3895391489</v>
      </c>
      <c r="O46" s="38">
        <v>264325497</v>
      </c>
      <c r="P46" s="38">
        <v>4841390.75</v>
      </c>
      <c r="Q46" s="38">
        <v>259484106.25</v>
      </c>
      <c r="R46" s="40">
        <f t="shared" si="7"/>
        <v>1946.3254294179419</v>
      </c>
      <c r="S46" s="39">
        <f t="shared" si="8"/>
        <v>4.3549163808332056E-2</v>
      </c>
    </row>
    <row r="47" spans="1:19" ht="10.5" customHeight="1">
      <c r="A47" s="12" t="s">
        <v>60</v>
      </c>
      <c r="B47" s="38">
        <v>89928</v>
      </c>
      <c r="C47" s="38">
        <v>4916094137.1199999</v>
      </c>
      <c r="D47" s="54">
        <f t="shared" si="6"/>
        <v>54667.001791655544</v>
      </c>
      <c r="E47" s="38">
        <v>23358690</v>
      </c>
      <c r="F47" s="38">
        <v>696536562.60000002</v>
      </c>
      <c r="G47" s="38">
        <v>36169</v>
      </c>
      <c r="H47" s="54">
        <v>113356347</v>
      </c>
      <c r="I47" s="54">
        <v>53759</v>
      </c>
      <c r="J47" s="38">
        <v>566656003</v>
      </c>
      <c r="K47" s="38">
        <v>91787</v>
      </c>
      <c r="L47" s="38">
        <v>231253148</v>
      </c>
      <c r="M47" s="38">
        <v>3331650766.5199995</v>
      </c>
      <c r="N47" s="38">
        <v>3119809921</v>
      </c>
      <c r="O47" s="38">
        <v>213655345</v>
      </c>
      <c r="P47" s="38">
        <v>4220206</v>
      </c>
      <c r="Q47" s="38">
        <v>209435139</v>
      </c>
      <c r="R47" s="40">
        <f t="shared" si="7"/>
        <v>2328.9202361889511</v>
      </c>
      <c r="S47" s="39">
        <f t="shared" si="8"/>
        <v>4.2601938278320602E-2</v>
      </c>
    </row>
    <row r="48" spans="1:19" ht="10.5" customHeight="1">
      <c r="A48" s="12" t="s">
        <v>59</v>
      </c>
      <c r="B48" s="38">
        <v>58806</v>
      </c>
      <c r="C48" s="38">
        <v>3801598841</v>
      </c>
      <c r="D48" s="54">
        <f t="shared" si="6"/>
        <v>64646.444937591405</v>
      </c>
      <c r="E48" s="38">
        <v>18076893</v>
      </c>
      <c r="F48" s="38">
        <v>569783284.55999994</v>
      </c>
      <c r="G48" s="38">
        <v>19583</v>
      </c>
      <c r="H48" s="54">
        <v>61917933</v>
      </c>
      <c r="I48" s="54">
        <v>39223</v>
      </c>
      <c r="J48" s="38">
        <v>457303500</v>
      </c>
      <c r="K48" s="38">
        <v>59859</v>
      </c>
      <c r="L48" s="38">
        <v>120930056</v>
      </c>
      <c r="M48" s="38">
        <v>2609740960.4400001</v>
      </c>
      <c r="N48" s="38">
        <v>2409016961</v>
      </c>
      <c r="O48" s="38">
        <v>165575045</v>
      </c>
      <c r="P48" s="38">
        <v>3143492</v>
      </c>
      <c r="Q48" s="38">
        <v>162431553</v>
      </c>
      <c r="R48" s="40">
        <f t="shared" si="7"/>
        <v>2762.1595245383123</v>
      </c>
      <c r="S48" s="39">
        <f t="shared" si="8"/>
        <v>4.2727168171503557E-2</v>
      </c>
    </row>
    <row r="49" spans="1:19" ht="10.5" customHeight="1">
      <c r="A49" s="12" t="s">
        <v>58</v>
      </c>
      <c r="B49" s="38">
        <v>38838</v>
      </c>
      <c r="C49" s="38">
        <v>2899514929.98</v>
      </c>
      <c r="D49" s="54">
        <f t="shared" si="6"/>
        <v>74656.648900046348</v>
      </c>
      <c r="E49" s="38">
        <v>16395784</v>
      </c>
      <c r="F49" s="38">
        <v>415228889</v>
      </c>
      <c r="G49" s="38">
        <v>10844</v>
      </c>
      <c r="H49" s="54">
        <v>34352628</v>
      </c>
      <c r="I49" s="54">
        <v>27994</v>
      </c>
      <c r="J49" s="38">
        <v>345768337</v>
      </c>
      <c r="K49" s="38">
        <v>39479</v>
      </c>
      <c r="L49" s="38">
        <v>79745842</v>
      </c>
      <c r="M49" s="38">
        <v>2040815017.98</v>
      </c>
      <c r="N49" s="38">
        <v>1861584185</v>
      </c>
      <c r="O49" s="38">
        <v>128797841</v>
      </c>
      <c r="P49" s="38">
        <v>2729301</v>
      </c>
      <c r="Q49" s="38">
        <v>126068540</v>
      </c>
      <c r="R49" s="40">
        <f t="shared" si="7"/>
        <v>3246.010093207683</v>
      </c>
      <c r="S49" s="39">
        <f t="shared" si="8"/>
        <v>4.347918291314664E-2</v>
      </c>
    </row>
    <row r="50" spans="1:19" ht="10.5" customHeight="1">
      <c r="A50" s="12" t="s">
        <v>57</v>
      </c>
      <c r="B50" s="38">
        <v>26261</v>
      </c>
      <c r="C50" s="38">
        <v>2223512635</v>
      </c>
      <c r="D50" s="54">
        <f t="shared" si="6"/>
        <v>84669.762575682573</v>
      </c>
      <c r="E50" s="38">
        <v>14431764</v>
      </c>
      <c r="F50" s="38">
        <v>297688614</v>
      </c>
      <c r="G50" s="38">
        <v>6248</v>
      </c>
      <c r="H50" s="54">
        <v>19816371</v>
      </c>
      <c r="I50" s="54">
        <v>20013</v>
      </c>
      <c r="J50" s="38">
        <v>263756353.13</v>
      </c>
      <c r="K50" s="38">
        <v>26733</v>
      </c>
      <c r="L50" s="38">
        <v>53893034</v>
      </c>
      <c r="M50" s="38">
        <v>1602790026.8699999</v>
      </c>
      <c r="N50" s="38">
        <v>1443453442</v>
      </c>
      <c r="O50" s="38">
        <v>100636409</v>
      </c>
      <c r="P50" s="38">
        <v>2149096</v>
      </c>
      <c r="Q50" s="38">
        <v>98487313</v>
      </c>
      <c r="R50" s="40">
        <f t="shared" si="7"/>
        <v>3750.326072883744</v>
      </c>
      <c r="S50" s="39">
        <f t="shared" si="8"/>
        <v>4.4293570204965355E-2</v>
      </c>
    </row>
    <row r="51" spans="1:19" ht="10.5" customHeight="1">
      <c r="A51" s="12" t="s">
        <v>56</v>
      </c>
      <c r="B51" s="38">
        <v>17952</v>
      </c>
      <c r="C51" s="38">
        <v>1699164276</v>
      </c>
      <c r="D51" s="54">
        <f t="shared" si="6"/>
        <v>94650.416443850263</v>
      </c>
      <c r="E51" s="38">
        <v>10537337</v>
      </c>
      <c r="F51" s="38">
        <v>219352596</v>
      </c>
      <c r="G51" s="38">
        <v>3673</v>
      </c>
      <c r="H51" s="54">
        <v>11652034</v>
      </c>
      <c r="I51" s="54">
        <v>14279</v>
      </c>
      <c r="J51" s="38">
        <v>196561251</v>
      </c>
      <c r="K51" s="38">
        <v>18221</v>
      </c>
      <c r="L51" s="38">
        <v>36763202</v>
      </c>
      <c r="M51" s="38">
        <v>1245372530</v>
      </c>
      <c r="N51" s="38">
        <v>1108389915</v>
      </c>
      <c r="O51" s="38">
        <v>78019046</v>
      </c>
      <c r="P51" s="38">
        <v>1705422</v>
      </c>
      <c r="Q51" s="38">
        <v>76313624</v>
      </c>
      <c r="R51" s="40">
        <f t="shared" si="7"/>
        <v>4250.9817290552583</v>
      </c>
      <c r="S51" s="39">
        <f t="shared" si="8"/>
        <v>4.4912446123013948E-2</v>
      </c>
    </row>
    <row r="52" spans="1:19" ht="10.5" customHeight="1">
      <c r="A52" s="12" t="s">
        <v>55</v>
      </c>
      <c r="B52" s="38">
        <v>38522</v>
      </c>
      <c r="C52" s="38">
        <v>4592989055.3500004</v>
      </c>
      <c r="D52" s="54">
        <f t="shared" si="6"/>
        <v>119230.28543040341</v>
      </c>
      <c r="E52" s="38">
        <v>49160920</v>
      </c>
      <c r="F52" s="38">
        <v>540192954</v>
      </c>
      <c r="G52" s="38">
        <v>6485</v>
      </c>
      <c r="H52" s="54">
        <v>20453749</v>
      </c>
      <c r="I52" s="54">
        <v>32037</v>
      </c>
      <c r="J52" s="38">
        <v>512998928</v>
      </c>
      <c r="K52" s="38">
        <v>39305</v>
      </c>
      <c r="L52" s="38">
        <v>79032319</v>
      </c>
      <c r="M52" s="38">
        <v>3489472025.3500004</v>
      </c>
      <c r="N52" s="38">
        <v>3026295073</v>
      </c>
      <c r="O52" s="38">
        <v>216926261</v>
      </c>
      <c r="P52" s="38">
        <v>5590102</v>
      </c>
      <c r="Q52" s="38">
        <v>211336159</v>
      </c>
      <c r="R52" s="40">
        <f t="shared" si="7"/>
        <v>5486.1159597113337</v>
      </c>
      <c r="S52" s="39">
        <f t="shared" si="8"/>
        <v>4.6012772173674492E-2</v>
      </c>
    </row>
    <row r="53" spans="1:19" ht="10.5" customHeight="1">
      <c r="A53" s="12" t="s">
        <v>54</v>
      </c>
      <c r="B53" s="38">
        <v>11464</v>
      </c>
      <c r="C53" s="38">
        <v>1960935922.3299999</v>
      </c>
      <c r="D53" s="54">
        <f t="shared" si="6"/>
        <v>171051.63314113746</v>
      </c>
      <c r="E53" s="38">
        <v>30462966</v>
      </c>
      <c r="F53" s="38">
        <v>196732338</v>
      </c>
      <c r="G53" s="38">
        <v>1519</v>
      </c>
      <c r="H53" s="54">
        <v>4792703</v>
      </c>
      <c r="I53" s="54">
        <v>9945</v>
      </c>
      <c r="J53" s="38">
        <v>208926389</v>
      </c>
      <c r="K53" s="38">
        <v>11743</v>
      </c>
      <c r="L53" s="38">
        <v>23611840</v>
      </c>
      <c r="M53" s="38">
        <v>1557335618.3299999</v>
      </c>
      <c r="N53" s="38">
        <v>1282316911</v>
      </c>
      <c r="O53" s="38">
        <v>93928545</v>
      </c>
      <c r="P53" s="38">
        <v>3184066</v>
      </c>
      <c r="Q53" s="38">
        <v>90744479</v>
      </c>
      <c r="R53" s="40">
        <f t="shared" si="7"/>
        <v>7915.6035415212837</v>
      </c>
      <c r="S53" s="39">
        <f t="shared" si="8"/>
        <v>4.6276106203499333E-2</v>
      </c>
    </row>
    <row r="54" spans="1:19" ht="10.5" customHeight="1">
      <c r="A54" s="12" t="s">
        <v>53</v>
      </c>
      <c r="B54" s="38">
        <v>11866</v>
      </c>
      <c r="C54" s="38">
        <v>3453343894</v>
      </c>
      <c r="D54" s="54">
        <f t="shared" si="6"/>
        <v>291028.47581324796</v>
      </c>
      <c r="E54" s="38">
        <v>83394191</v>
      </c>
      <c r="F54" s="38">
        <v>286701611.39999998</v>
      </c>
      <c r="G54" s="38">
        <v>1258</v>
      </c>
      <c r="H54" s="54">
        <v>3905627</v>
      </c>
      <c r="I54" s="54">
        <v>10608</v>
      </c>
      <c r="J54" s="38">
        <v>333120181</v>
      </c>
      <c r="K54" s="38">
        <v>12308</v>
      </c>
      <c r="L54" s="38">
        <v>24559750</v>
      </c>
      <c r="M54" s="38">
        <v>2888450915.5999999</v>
      </c>
      <c r="N54" s="38">
        <v>2060029538</v>
      </c>
      <c r="O54" s="38">
        <v>154446474</v>
      </c>
      <c r="P54" s="38">
        <v>7422033</v>
      </c>
      <c r="Q54" s="38">
        <v>147024441</v>
      </c>
      <c r="R54" s="40">
        <f t="shared" si="7"/>
        <v>12390.396173942356</v>
      </c>
      <c r="S54" s="39">
        <f t="shared" si="8"/>
        <v>4.2574514879750926E-2</v>
      </c>
    </row>
    <row r="55" spans="1:19" ht="10.5" customHeight="1">
      <c r="A55" s="12" t="s">
        <v>52</v>
      </c>
      <c r="B55" s="38">
        <v>2695</v>
      </c>
      <c r="C55" s="38">
        <v>1833285593</v>
      </c>
      <c r="D55" s="54">
        <f t="shared" si="6"/>
        <v>680254.39443413727</v>
      </c>
      <c r="E55" s="38">
        <v>68737443</v>
      </c>
      <c r="F55" s="38">
        <v>110187103</v>
      </c>
      <c r="G55" s="38">
        <v>253</v>
      </c>
      <c r="H55" s="54">
        <v>774385</v>
      </c>
      <c r="I55" s="54">
        <v>2442</v>
      </c>
      <c r="J55" s="38">
        <v>156706272</v>
      </c>
      <c r="K55" s="38">
        <v>2800</v>
      </c>
      <c r="L55" s="38">
        <v>5608508</v>
      </c>
      <c r="M55" s="38">
        <v>1628746768</v>
      </c>
      <c r="N55" s="38">
        <v>775036422</v>
      </c>
      <c r="O55" s="38">
        <v>59285922</v>
      </c>
      <c r="P55" s="38">
        <v>4876695</v>
      </c>
      <c r="Q55" s="38">
        <v>54409227</v>
      </c>
      <c r="R55" s="40">
        <f t="shared" si="7"/>
        <v>20188.952504638219</v>
      </c>
      <c r="S55" s="39">
        <f t="shared" si="8"/>
        <v>2.967853301621402E-2</v>
      </c>
    </row>
    <row r="56" spans="1:19" ht="10.5" customHeight="1">
      <c r="A56" s="8" t="s">
        <v>15</v>
      </c>
      <c r="B56" s="38">
        <v>2421</v>
      </c>
      <c r="C56" s="38">
        <v>13855682537</v>
      </c>
      <c r="D56" s="54">
        <f t="shared" si="6"/>
        <v>5723123.7244940111</v>
      </c>
      <c r="E56" s="38">
        <v>458742306</v>
      </c>
      <c r="F56" s="38">
        <v>402663564</v>
      </c>
      <c r="G56" s="38">
        <v>165</v>
      </c>
      <c r="H56" s="54">
        <v>513984</v>
      </c>
      <c r="I56" s="54">
        <v>2256</v>
      </c>
      <c r="J56" s="38">
        <v>1901875106</v>
      </c>
      <c r="K56" s="38">
        <v>2567</v>
      </c>
      <c r="L56" s="38">
        <v>5138000</v>
      </c>
      <c r="M56" s="38">
        <v>12004234189</v>
      </c>
      <c r="N56" s="38">
        <v>1576932121</v>
      </c>
      <c r="O56" s="38">
        <v>121444173</v>
      </c>
      <c r="P56" s="38">
        <v>13034543</v>
      </c>
      <c r="Q56" s="38">
        <v>108409630</v>
      </c>
      <c r="R56" s="40">
        <f t="shared" si="7"/>
        <v>44778.864105741428</v>
      </c>
      <c r="S56" s="39">
        <f t="shared" si="8"/>
        <v>7.8241999057429758E-3</v>
      </c>
    </row>
    <row r="57" spans="1:19" ht="10.5" customHeight="1" thickBot="1">
      <c r="A57" s="26" t="s">
        <v>1</v>
      </c>
      <c r="B57" s="32">
        <f>SUM(B38:B56)</f>
        <v>1793399</v>
      </c>
      <c r="C57" s="32">
        <f>SUM(C38:C56)</f>
        <v>66532511003.080002</v>
      </c>
      <c r="D57" s="83">
        <f t="shared" si="6"/>
        <v>37098.554757240301</v>
      </c>
      <c r="E57" s="32">
        <f>SUM(E38:E56)</f>
        <v>2026740073.75</v>
      </c>
      <c r="F57" s="32">
        <f t="shared" ref="F57:N57" si="9">SUM(F38:F56)</f>
        <v>6705847736.999999</v>
      </c>
      <c r="G57" s="32">
        <f t="shared" si="9"/>
        <v>1212600</v>
      </c>
      <c r="H57" s="32">
        <f>SUM(H38:H56)</f>
        <v>3631446286.9300003</v>
      </c>
      <c r="I57" s="32">
        <f>SUM(I38:I56)</f>
        <v>580799</v>
      </c>
      <c r="J57" s="32">
        <f t="shared" si="9"/>
        <v>7902470940.6599998</v>
      </c>
      <c r="K57" s="32">
        <f>SUM(K38:K56)</f>
        <v>1675781</v>
      </c>
      <c r="L57" s="32">
        <f>SUM(L38:L56)</f>
        <v>4100338363.0500002</v>
      </c>
      <c r="M57" s="32">
        <f t="shared" si="9"/>
        <v>46219147749.189995</v>
      </c>
      <c r="N57" s="32">
        <f t="shared" si="9"/>
        <v>32401950252</v>
      </c>
      <c r="O57" s="32">
        <f>SUM(O38:O56)</f>
        <v>2347667162</v>
      </c>
      <c r="P57" s="32">
        <f>SUM(P38:P56)</f>
        <v>77841902.75</v>
      </c>
      <c r="Q57" s="32">
        <f>SUM(Q38:Q56)</f>
        <v>2269825259.25</v>
      </c>
      <c r="R57" s="69">
        <f t="shared" si="7"/>
        <v>1265.6554727921673</v>
      </c>
      <c r="S57" s="36">
        <f t="shared" si="8"/>
        <v>3.4116031771969688E-2</v>
      </c>
    </row>
    <row r="58" spans="1:19" ht="10.5" customHeight="1">
      <c r="A58" s="85" t="s">
        <v>120</v>
      </c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7"/>
      <c r="S58" s="88"/>
    </row>
    <row r="59" spans="1:19" ht="10.5" customHeight="1">
      <c r="A59" s="85" t="s">
        <v>121</v>
      </c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7"/>
      <c r="S59" s="88"/>
    </row>
    <row r="60" spans="1:19" ht="10.5" customHeight="1">
      <c r="A60" s="85" t="s">
        <v>112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90"/>
      <c r="Q60" s="90"/>
      <c r="R60" s="90"/>
      <c r="S60" s="90"/>
    </row>
    <row r="61" spans="1:19" ht="10.5" customHeight="1">
      <c r="A61" s="91" t="s">
        <v>88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0"/>
      <c r="N61" s="90"/>
      <c r="O61" s="90"/>
      <c r="P61" s="90"/>
      <c r="Q61" s="90"/>
      <c r="R61" s="90"/>
      <c r="S61" s="90"/>
    </row>
    <row r="62" spans="1:19" ht="10.5" customHeight="1">
      <c r="A62" s="91" t="s">
        <v>87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0"/>
      <c r="N62" s="90"/>
      <c r="O62" s="90"/>
      <c r="P62" s="90"/>
      <c r="Q62" s="90"/>
      <c r="R62" s="90"/>
      <c r="S62" s="90"/>
    </row>
    <row r="63" spans="1:19" ht="10.5" customHeight="1">
      <c r="A63" s="91" t="s">
        <v>122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0"/>
      <c r="N63" s="90"/>
      <c r="O63" s="90"/>
      <c r="P63" s="90"/>
      <c r="Q63" s="90"/>
      <c r="R63" s="90"/>
      <c r="S63" s="90"/>
    </row>
    <row r="64" spans="1:19" ht="10.5" customHeight="1">
      <c r="A64" s="92" t="s">
        <v>115</v>
      </c>
      <c r="B64" s="92"/>
      <c r="C64" s="91"/>
      <c r="D64" s="91"/>
      <c r="E64" s="91"/>
      <c r="F64" s="91"/>
      <c r="G64" s="91"/>
      <c r="H64" s="91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  <row r="65" spans="1:19" ht="10.5" customHeight="1">
      <c r="A65" s="92" t="s">
        <v>91</v>
      </c>
      <c r="B65" s="92"/>
      <c r="C65" s="91"/>
      <c r="D65" s="91"/>
      <c r="E65" s="91"/>
      <c r="F65" s="91"/>
      <c r="G65" s="91"/>
      <c r="H65" s="91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</row>
    <row r="66" spans="1:19" ht="10.5" customHeight="1">
      <c r="A66" s="91" t="s">
        <v>95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0"/>
      <c r="N66" s="90"/>
      <c r="O66" s="90"/>
      <c r="P66" s="90"/>
      <c r="Q66" s="90"/>
      <c r="R66" s="90"/>
      <c r="S66" s="90"/>
    </row>
    <row r="67" spans="1:19" ht="10.5" customHeight="1">
      <c r="A67" s="92" t="s">
        <v>113</v>
      </c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0"/>
      <c r="N67" s="90"/>
      <c r="O67" s="90"/>
      <c r="P67" s="90"/>
      <c r="Q67" s="90"/>
      <c r="R67" s="90"/>
      <c r="S67" s="90"/>
    </row>
    <row r="68" spans="1:19" ht="10.5" customHeight="1">
      <c r="A68" s="91" t="s">
        <v>116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0"/>
      <c r="N68" s="90"/>
      <c r="O68" s="90"/>
      <c r="P68" s="90"/>
      <c r="Q68" s="90"/>
      <c r="R68" s="90"/>
      <c r="S68" s="90"/>
    </row>
    <row r="69" spans="1:19" ht="10.5" customHeight="1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1" spans="1:19" ht="10.5" customHeight="1">
      <c r="C71" s="60"/>
      <c r="E71" s="60"/>
      <c r="F71" s="60"/>
      <c r="G71" s="60"/>
      <c r="H71" s="60"/>
      <c r="K71" s="60"/>
      <c r="L71" s="60"/>
      <c r="M71" s="60"/>
      <c r="N71" s="60"/>
      <c r="O71" s="60"/>
      <c r="P71" s="60"/>
      <c r="Q71" s="60"/>
    </row>
  </sheetData>
  <phoneticPr fontId="0" type="noConversion"/>
  <printOptions horizontalCentered="1"/>
  <pageMargins left="0" right="0" top="0.4" bottom="0" header="0" footer="0"/>
  <pageSetup scale="79" orientation="landscape" r:id="rId1"/>
  <headerFooter alignWithMargins="0"/>
  <ignoredErrors>
    <ignoredError sqref="D36 D57" formula="1"/>
    <ignoredError sqref="S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S Returns </vt:lpstr>
      <vt:lpstr>' 2013 Calculation S Returns 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2015-11-20T21:05:06Z</cp:lastPrinted>
  <dcterms:created xsi:type="dcterms:W3CDTF">2005-06-27T11:45:55Z</dcterms:created>
  <dcterms:modified xsi:type="dcterms:W3CDTF">2015-11-20T21:05:25Z</dcterms:modified>
</cp:coreProperties>
</file>