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20" windowWidth="11940" windowHeight="6240" tabRatio="895"/>
  </bookViews>
  <sheets>
    <sheet name=" 2013 Calculation $0 Tax Itd De" sheetId="1" r:id="rId1"/>
  </sheets>
  <definedNames>
    <definedName name="_xlnm.Print_Area" localSheetId="0">' 2013 Calculation $0 Tax Itd De'!$A$1:$X$69</definedName>
  </definedNames>
  <calcPr calcId="125725" calcOnSave="0"/>
</workbook>
</file>

<file path=xl/calcChain.xml><?xml version="1.0" encoding="utf-8"?>
<calcChain xmlns="http://schemas.openxmlformats.org/spreadsheetml/2006/main">
  <c r="X58" i="1"/>
  <c r="W58"/>
  <c r="V58"/>
  <c r="T58"/>
  <c r="R58"/>
  <c r="P36"/>
  <c r="P35"/>
  <c r="P34"/>
  <c r="P33"/>
  <c r="P32"/>
  <c r="P31"/>
  <c r="P30"/>
  <c r="P29"/>
  <c r="P28"/>
  <c r="P27"/>
  <c r="P26"/>
  <c r="P25"/>
  <c r="P24"/>
  <c r="P23"/>
  <c r="P22"/>
  <c r="P21"/>
  <c r="P20"/>
  <c r="P19"/>
  <c r="P18"/>
  <c r="P17"/>
  <c r="P16"/>
  <c r="P15"/>
  <c r="P14"/>
  <c r="K36"/>
  <c r="K35"/>
  <c r="K34"/>
  <c r="K33"/>
  <c r="K32"/>
  <c r="K31"/>
  <c r="K30"/>
  <c r="K29"/>
  <c r="K28"/>
  <c r="K27"/>
  <c r="K26"/>
  <c r="K25"/>
  <c r="K24"/>
  <c r="K23"/>
  <c r="K22"/>
  <c r="K21"/>
  <c r="K20"/>
  <c r="K19"/>
  <c r="K18"/>
  <c r="K17"/>
  <c r="K16"/>
  <c r="K15"/>
  <c r="K14"/>
  <c r="E36"/>
  <c r="E35"/>
  <c r="E34"/>
  <c r="E33"/>
  <c r="E32"/>
  <c r="E31"/>
  <c r="E30"/>
  <c r="E29"/>
  <c r="E28"/>
  <c r="E27"/>
  <c r="E26"/>
  <c r="E25"/>
  <c r="E24"/>
  <c r="E23"/>
  <c r="E22"/>
  <c r="E21"/>
  <c r="E20"/>
  <c r="E19"/>
  <c r="E18"/>
  <c r="E17"/>
  <c r="E16"/>
  <c r="E15"/>
  <c r="E14"/>
  <c r="C36"/>
  <c r="C35"/>
  <c r="C34"/>
  <c r="C33"/>
  <c r="C32"/>
  <c r="C31"/>
  <c r="C30"/>
  <c r="C29"/>
  <c r="C28"/>
  <c r="C27"/>
  <c r="C26"/>
  <c r="C25"/>
  <c r="C24"/>
  <c r="C23"/>
  <c r="C22"/>
  <c r="C21"/>
  <c r="C20"/>
  <c r="C19"/>
  <c r="C18"/>
  <c r="C17"/>
  <c r="C16"/>
  <c r="C15"/>
  <c r="C14"/>
  <c r="S39" l="1"/>
  <c r="S52"/>
  <c r="S51"/>
  <c r="S50"/>
  <c r="S49"/>
  <c r="S48"/>
  <c r="S47"/>
  <c r="S46"/>
  <c r="S45"/>
  <c r="S44"/>
  <c r="S43"/>
  <c r="S42"/>
  <c r="S41"/>
  <c r="S40"/>
  <c r="S58" l="1"/>
  <c r="P57"/>
  <c r="P56"/>
  <c r="P55"/>
  <c r="P54"/>
  <c r="P53"/>
  <c r="P52"/>
  <c r="P51"/>
  <c r="P50"/>
  <c r="P49"/>
  <c r="P48"/>
  <c r="P47"/>
  <c r="P46"/>
  <c r="P45"/>
  <c r="P44"/>
  <c r="P43"/>
  <c r="P42"/>
  <c r="P41"/>
  <c r="P40"/>
  <c r="P39"/>
  <c r="K57"/>
  <c r="K56"/>
  <c r="K55"/>
  <c r="K54"/>
  <c r="K53"/>
  <c r="K52"/>
  <c r="K51"/>
  <c r="K50"/>
  <c r="K49"/>
  <c r="K48"/>
  <c r="K47"/>
  <c r="K46"/>
  <c r="K45"/>
  <c r="K44"/>
  <c r="K43"/>
  <c r="K42"/>
  <c r="K41"/>
  <c r="K40"/>
  <c r="K39"/>
  <c r="E57"/>
  <c r="E56"/>
  <c r="E55"/>
  <c r="E54"/>
  <c r="E53"/>
  <c r="E52"/>
  <c r="E51"/>
  <c r="E50"/>
  <c r="E49"/>
  <c r="E48"/>
  <c r="E47"/>
  <c r="E46"/>
  <c r="E45"/>
  <c r="E44"/>
  <c r="E43"/>
  <c r="E42"/>
  <c r="E41"/>
  <c r="E40"/>
  <c r="E39"/>
  <c r="C57"/>
  <c r="C56"/>
  <c r="C55"/>
  <c r="C54"/>
  <c r="C53"/>
  <c r="C52"/>
  <c r="C51"/>
  <c r="C50"/>
  <c r="C49"/>
  <c r="C48"/>
  <c r="C47"/>
  <c r="C46"/>
  <c r="C45"/>
  <c r="C44"/>
  <c r="C43"/>
  <c r="C42"/>
  <c r="C41"/>
  <c r="C40"/>
  <c r="C39"/>
  <c r="X37" l="1"/>
  <c r="Q37" l="1"/>
  <c r="U58" l="1"/>
  <c r="Q58" l="1"/>
  <c r="T37" l="1"/>
  <c r="W37"/>
  <c r="R37"/>
  <c r="U37"/>
  <c r="V37"/>
  <c r="S16" l="1"/>
  <c r="S17"/>
  <c r="S29"/>
  <c r="S25"/>
  <c r="S21"/>
  <c r="S15"/>
  <c r="S30"/>
  <c r="S26"/>
  <c r="S22"/>
  <c r="S18"/>
  <c r="S31"/>
  <c r="S27"/>
  <c r="S23"/>
  <c r="S19"/>
  <c r="S28"/>
  <c r="S24"/>
  <c r="S20"/>
  <c r="S14"/>
  <c r="J37"/>
  <c r="H37"/>
  <c r="C37" s="1"/>
  <c r="H58"/>
  <c r="C58" s="1"/>
  <c r="J58"/>
  <c r="L37"/>
  <c r="L58"/>
  <c r="M58"/>
  <c r="O58"/>
  <c r="N58"/>
  <c r="O37"/>
  <c r="N37"/>
  <c r="M37"/>
  <c r="F58"/>
  <c r="G37"/>
  <c r="D58"/>
  <c r="E58" s="1"/>
  <c r="D37"/>
  <c r="B37"/>
  <c r="G58"/>
  <c r="F37"/>
  <c r="B58"/>
  <c r="P37" l="1"/>
  <c r="E37"/>
  <c r="K58"/>
  <c r="S37"/>
  <c r="P58"/>
  <c r="K37"/>
</calcChain>
</file>

<file path=xl/sharedStrings.xml><?xml version="1.0" encoding="utf-8"?>
<sst xmlns="http://schemas.openxmlformats.org/spreadsheetml/2006/main" count="208" uniqueCount="165">
  <si>
    <t>No Taxable Income</t>
  </si>
  <si>
    <t>TOTAL</t>
  </si>
  <si>
    <t>Deductions</t>
  </si>
  <si>
    <t>[$]</t>
  </si>
  <si>
    <t xml:space="preserve"> 200,001 or more</t>
  </si>
  <si>
    <t>Non-Positive AGI</t>
  </si>
  <si>
    <t>Tax</t>
  </si>
  <si>
    <t>Additions</t>
  </si>
  <si>
    <t>[%]</t>
  </si>
  <si>
    <t xml:space="preserve"> 1,000,000 or more</t>
  </si>
  <si>
    <t>B.  BY SIZE OF FEDERAL ADJUSTED GROSS INCOME</t>
  </si>
  <si>
    <t xml:space="preserve">       A.  BY SIZE OF NC TAXABLE INCOME</t>
  </si>
  <si>
    <t xml:space="preserve">[includes </t>
  </si>
  <si>
    <t xml:space="preserve">returns </t>
  </si>
  <si>
    <t>[before</t>
  </si>
  <si>
    <t>[after</t>
  </si>
  <si>
    <t>with</t>
  </si>
  <si>
    <t>residency</t>
  </si>
  <si>
    <t>deficit]</t>
  </si>
  <si>
    <t>proration]</t>
  </si>
  <si>
    <t>Number</t>
  </si>
  <si>
    <t>of</t>
  </si>
  <si>
    <t>Allowance</t>
  </si>
  <si>
    <t>Returns</t>
  </si>
  <si>
    <t xml:space="preserve"> 160,001 - 200,000</t>
  </si>
  <si>
    <t xml:space="preserve"> 120,001 - 160,000</t>
  </si>
  <si>
    <t xml:space="preserve"> 100,001 - 120,000</t>
  </si>
  <si>
    <t xml:space="preserve">   80,001 - 100,000</t>
  </si>
  <si>
    <t xml:space="preserve">   75,001 -   80,000</t>
  </si>
  <si>
    <t xml:space="preserve">   60,001 -   75,000</t>
  </si>
  <si>
    <t xml:space="preserve">   50,001 -   60,000</t>
  </si>
  <si>
    <t xml:space="preserve">   40,001 -   50,000</t>
  </si>
  <si>
    <t xml:space="preserve">   30,001 -   40,000</t>
  </si>
  <si>
    <t xml:space="preserve">   25,001 -   30,000</t>
  </si>
  <si>
    <t xml:space="preserve">   21,251 -   25,000</t>
  </si>
  <si>
    <t xml:space="preserve">   20,001 -   21,250 </t>
  </si>
  <si>
    <t xml:space="preserve">   17,001 -   20,000</t>
  </si>
  <si>
    <t xml:space="preserve">   15,001 -   17,000</t>
  </si>
  <si>
    <t xml:space="preserve">   12,751 -   15,000</t>
  </si>
  <si>
    <t xml:space="preserve">   10,626 -   12,750</t>
  </si>
  <si>
    <t xml:space="preserve">   10,001 -   10,625</t>
  </si>
  <si>
    <t xml:space="preserve">     6,001 -   10,000</t>
  </si>
  <si>
    <t xml:space="preserve">     4,001 -     6,000</t>
  </si>
  <si>
    <t xml:space="preserve">     2,001 -     4,000</t>
  </si>
  <si>
    <t>$          1 -     2,000</t>
  </si>
  <si>
    <t xml:space="preserve"> 500,000 - 999,999</t>
  </si>
  <si>
    <t xml:space="preserve"> 200,000 - 499,999</t>
  </si>
  <si>
    <t xml:space="preserve"> 150,000 - 199,999</t>
  </si>
  <si>
    <t xml:space="preserve"> 100,000 - 149,999</t>
  </si>
  <si>
    <t xml:space="preserve">   90,000 -   99,999</t>
  </si>
  <si>
    <t xml:space="preserve">   80,000 -   89,999</t>
  </si>
  <si>
    <t xml:space="preserve">   70,000 -   79,999</t>
  </si>
  <si>
    <t xml:space="preserve">   60,000 -   69,999</t>
  </si>
  <si>
    <t xml:space="preserve">   50,000 -   59,999</t>
  </si>
  <si>
    <t xml:space="preserve">   40,000 -   49,999</t>
  </si>
  <si>
    <t xml:space="preserve">   30,000 -   39,999</t>
  </si>
  <si>
    <t xml:space="preserve">   25,000 -   29,999</t>
  </si>
  <si>
    <t xml:space="preserve">   20,000 -   24,999</t>
  </si>
  <si>
    <t xml:space="preserve">   15,000 -   19,999</t>
  </si>
  <si>
    <t xml:space="preserve">   10,000 -   14,999</t>
  </si>
  <si>
    <t xml:space="preserve">     4,000 -     9,999</t>
  </si>
  <si>
    <t>$          1 -     3,999</t>
  </si>
  <si>
    <t>Exemp-</t>
  </si>
  <si>
    <t>tions</t>
  </si>
  <si>
    <t>Claimed</t>
  </si>
  <si>
    <t>Amount</t>
  </si>
  <si>
    <t>++$2,500 ($2,000 for higher income levels) per exemption claimed on federal income tax return; allowable amount based on filing status and FAGI.</t>
  </si>
  <si>
    <t>Deduction</t>
  </si>
  <si>
    <t>Value</t>
  </si>
  <si>
    <t>Aver-</t>
  </si>
  <si>
    <t>age</t>
  </si>
  <si>
    <t>application</t>
  </si>
  <si>
    <t>of credits]</t>
  </si>
  <si>
    <t>Filed</t>
  </si>
  <si>
    <t xml:space="preserve">            Modifications</t>
  </si>
  <si>
    <t xml:space="preserve">Federal </t>
  </si>
  <si>
    <t xml:space="preserve">                     to</t>
  </si>
  <si>
    <t>AGI</t>
  </si>
  <si>
    <t xml:space="preserve">                Federal</t>
  </si>
  <si>
    <t xml:space="preserve">                       AGI:</t>
  </si>
  <si>
    <t>Effec-</t>
  </si>
  <si>
    <t>Federal</t>
  </si>
  <si>
    <t>tive</t>
  </si>
  <si>
    <t>Statuses]</t>
  </si>
  <si>
    <t>Filing</t>
  </si>
  <si>
    <t>[Com-</t>
  </si>
  <si>
    <t>bined</t>
  </si>
  <si>
    <t>Lia-</t>
  </si>
  <si>
    <t>NCTI Level</t>
  </si>
  <si>
    <t>FAGI Level</t>
  </si>
  <si>
    <t>$0 Tax</t>
  </si>
  <si>
    <t>Pro-</t>
  </si>
  <si>
    <t>ration</t>
  </si>
  <si>
    <t xml:space="preserve">      Computed NC Taxable Income</t>
  </si>
  <si>
    <t xml:space="preserve">       [includes returns with deficit]</t>
  </si>
  <si>
    <t xml:space="preserve">[before </t>
  </si>
  <si>
    <t>Taxes</t>
  </si>
  <si>
    <t>States/</t>
  </si>
  <si>
    <t>Foreign</t>
  </si>
  <si>
    <t>Child</t>
  </si>
  <si>
    <t>EITC</t>
  </si>
  <si>
    <t>Offset</t>
  </si>
  <si>
    <t>and</t>
  </si>
  <si>
    <t>Depen-</t>
  </si>
  <si>
    <t>dent</t>
  </si>
  <si>
    <t>Care</t>
  </si>
  <si>
    <t>Contri-</t>
  </si>
  <si>
    <t>Disabled</t>
  </si>
  <si>
    <t>Educa-</t>
  </si>
  <si>
    <t>tion Ex-</t>
  </si>
  <si>
    <t>bility</t>
  </si>
  <si>
    <t>To Other</t>
  </si>
  <si>
    <t>Com-</t>
  </si>
  <si>
    <t>puted</t>
  </si>
  <si>
    <t>Tax Lia-</t>
  </si>
  <si>
    <t xml:space="preserve">     Amount claimed (reported) may exceed the value of the tax credit used to reduce tax liability in cases where the tax liability is less than the amount of eligible credit claimed.</t>
  </si>
  <si>
    <t xml:space="preserve"> **Tax credits claimed=value of nonrefundable credits reported on the D-400TC form plus the portion of refundable credits (NC-EITC) used to reduce tax liability to $0.    </t>
  </si>
  <si>
    <t>*</t>
  </si>
  <si>
    <t xml:space="preserve">   *Summary information for this category has been combined with that of a preceding (or subsequent) category to avoid disclosing specific taxpayer details in categories with low participation.</t>
  </si>
  <si>
    <t>Factor</t>
  </si>
  <si>
    <t>butions:</t>
  </si>
  <si>
    <t>Non-</t>
  </si>
  <si>
    <t>itemizers</t>
  </si>
  <si>
    <t>penses:</t>
  </si>
  <si>
    <t>Income Level</t>
  </si>
  <si>
    <t xml:space="preserve"> [$0 Tax Liability]</t>
  </si>
  <si>
    <t>as a %</t>
  </si>
  <si>
    <t>Re-</t>
  </si>
  <si>
    <t>turns</t>
  </si>
  <si>
    <t xml:space="preserve">    Personal Exemption</t>
  </si>
  <si>
    <t xml:space="preserve">            Allowance++:</t>
  </si>
  <si>
    <t>Liability</t>
  </si>
  <si>
    <t>of All</t>
  </si>
  <si>
    <t>Ded</t>
  </si>
  <si>
    <t>ALL RETURNS: ITEMIZED DEDUCTIONS</t>
  </si>
  <si>
    <t>Itd Ded</t>
  </si>
  <si>
    <t>ID</t>
  </si>
  <si>
    <t>Itd</t>
  </si>
  <si>
    <t xml:space="preserve">     Proration (income apportionment) factors applicable to part-year and nonresident individuals can exceed 100% in cases where the portion of income subject to NC income tax exceeds total federal gross income, as adjusted.</t>
  </si>
  <si>
    <t xml:space="preserve"> of $0 Tax</t>
  </si>
  <si>
    <t xml:space="preserve">       Number of</t>
  </si>
  <si>
    <t xml:space="preserve">     Returns Filed</t>
  </si>
  <si>
    <t xml:space="preserve">                    Itemized Deductions+:</t>
  </si>
  <si>
    <t xml:space="preserve">     Claiming itemized deductions on the federal return is a prerequisite for claiming itemized deductions on the NC D-400 return.  NC does not allow a deduction for state and local taxes and foreign income taxes. </t>
  </si>
  <si>
    <r>
      <t xml:space="preserve">   +In calculating NC taxable income, a taxpayer may deduct either the allowable NC standard deduction amount based on filing status </t>
    </r>
    <r>
      <rPr>
        <b/>
        <i/>
        <sz val="9"/>
        <rFont val="Times New Roman"/>
        <family val="1"/>
      </rPr>
      <t xml:space="preserve">or </t>
    </r>
    <r>
      <rPr>
        <b/>
        <sz val="9"/>
        <rFont val="Times New Roman"/>
        <family val="1"/>
      </rPr>
      <t>the itemized deductions amount claimed under the Code.</t>
    </r>
  </si>
  <si>
    <t xml:space="preserve">     This exhibit includes returns with a nonpositive NC taxable income and returns with a positive NC taxable income for which the tax liability is reduced to $0 after application of nonrefundable tax credits plus any portion of the refundable</t>
  </si>
  <si>
    <t xml:space="preserve">     EITC used to offset tax liability.</t>
  </si>
  <si>
    <t>TABLE 2B.   TAX YEAR 2013 INDIVIDUAL INCOME TAX CALCULATION BY INCOME LEVEL: CHARACTERISTICS OF RETURNS WITH $0 TAX LIABILITY BY DEDUCTION TYPE</t>
  </si>
  <si>
    <t xml:space="preserve">       Aggregate</t>
  </si>
  <si>
    <t xml:space="preserve">     Source: 2013 individual income tax extract.   Statistical summaries are compiled from personal income tax information extracted from tax year 2013 D-400 and D-400TC forms processed within the DOR dynamic integrated</t>
  </si>
  <si>
    <t xml:space="preserve">     tax system during 2014; the extract is a composite database consisting of both audited and unaudited (edited and unedited) data that is subject to and may include inconsistencies resultant of taxpayer and/or processing error.</t>
  </si>
  <si>
    <t>Chari-</t>
  </si>
  <si>
    <t>Paid</t>
  </si>
  <si>
    <t>table</t>
  </si>
  <si>
    <t>[$100 per</t>
  </si>
  <si>
    <t xml:space="preserve">                        Selected Tax Credits Claimed** by Type:</t>
  </si>
  <si>
    <t xml:space="preserve">      Child Tax </t>
  </si>
  <si>
    <t xml:space="preserve">             Credit</t>
  </si>
  <si>
    <t>In-</t>
  </si>
  <si>
    <t>Quali-</t>
  </si>
  <si>
    <t>come</t>
  </si>
  <si>
    <t>fying</t>
  </si>
  <si>
    <t>Level</t>
  </si>
  <si>
    <t>Child]</t>
  </si>
  <si>
    <t>as %</t>
  </si>
</sst>
</file>

<file path=xl/styles.xml><?xml version="1.0" encoding="utf-8"?>
<styleSheet xmlns="http://schemas.openxmlformats.org/spreadsheetml/2006/main">
  <numFmts count="3">
    <numFmt numFmtId="41" formatCode="_(* #,##0_);_(* \(#,##0\);_(* &quot;-&quot;_);_(@_)"/>
    <numFmt numFmtId="164" formatCode="_(* #,##0_);_(* \(#,##0\);_(* &quot;-&quot;??_);_(@_)"/>
    <numFmt numFmtId="165" formatCode="0.0%"/>
  </numFmts>
  <fonts count="6">
    <font>
      <sz val="10"/>
      <name val="Arial"/>
    </font>
    <font>
      <b/>
      <sz val="8"/>
      <name val="Times New Roman"/>
      <family val="1"/>
    </font>
    <font>
      <sz val="10"/>
      <name val="Courier"/>
      <family val="3"/>
    </font>
    <font>
      <b/>
      <sz val="9"/>
      <name val="Times New Roman"/>
      <family val="1"/>
    </font>
    <font>
      <sz val="9"/>
      <name val="Arial"/>
      <family val="2"/>
    </font>
    <font>
      <b/>
      <i/>
      <sz val="9"/>
      <name val="Times New Roman"/>
      <family val="1"/>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s>
  <borders count="33">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medium">
        <color indexed="64"/>
      </top>
      <bottom/>
      <diagonal/>
    </border>
    <border>
      <left/>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s>
  <cellStyleXfs count="2">
    <xf numFmtId="0" fontId="0" fillId="0" borderId="0"/>
    <xf numFmtId="37" fontId="2" fillId="0" borderId="0"/>
  </cellStyleXfs>
  <cellXfs count="138">
    <xf numFmtId="0" fontId="0" fillId="0" borderId="0" xfId="0"/>
    <xf numFmtId="0" fontId="1" fillId="2" borderId="0" xfId="0" applyFont="1" applyFill="1" applyAlignment="1">
      <alignment horizontal="left"/>
    </xf>
    <xf numFmtId="0" fontId="1" fillId="2" borderId="0" xfId="0" applyFont="1" applyFill="1"/>
    <xf numFmtId="0" fontId="1" fillId="2" borderId="0" xfId="0" applyFont="1" applyFill="1" applyBorder="1"/>
    <xf numFmtId="164" fontId="1" fillId="2" borderId="0" xfId="0" applyNumberFormat="1" applyFont="1" applyFill="1" applyBorder="1" applyAlignment="1">
      <alignment horizontal="centerContinuous"/>
    </xf>
    <xf numFmtId="0" fontId="1" fillId="2" borderId="0" xfId="0" applyFont="1" applyFill="1" applyAlignment="1">
      <alignment horizontal="centerContinuous"/>
    </xf>
    <xf numFmtId="0" fontId="1" fillId="2" borderId="1" xfId="0" applyFont="1" applyFill="1" applyBorder="1" applyAlignment="1">
      <alignment horizontal="center"/>
    </xf>
    <xf numFmtId="164" fontId="1" fillId="2" borderId="2" xfId="0" applyNumberFormat="1" applyFont="1" applyFill="1" applyBorder="1" applyAlignment="1">
      <alignment horizontal="center"/>
    </xf>
    <xf numFmtId="0" fontId="1" fillId="2" borderId="3" xfId="0" applyFont="1" applyFill="1" applyBorder="1"/>
    <xf numFmtId="164" fontId="1" fillId="2" borderId="0" xfId="0" applyNumberFormat="1" applyFont="1" applyFill="1" applyAlignment="1">
      <alignment horizontal="centerContinuous"/>
    </xf>
    <xf numFmtId="0" fontId="1" fillId="2" borderId="0" xfId="0" applyFont="1" applyFill="1" applyBorder="1" applyAlignment="1">
      <alignment horizontal="center"/>
    </xf>
    <xf numFmtId="0" fontId="0" fillId="2" borderId="0" xfId="0" applyFill="1"/>
    <xf numFmtId="37" fontId="1" fillId="2" borderId="0" xfId="0" applyNumberFormat="1" applyFont="1" applyFill="1" applyBorder="1"/>
    <xf numFmtId="0" fontId="1" fillId="2" borderId="2" xfId="0" applyFont="1" applyFill="1" applyBorder="1" applyAlignment="1">
      <alignment horizontal="center"/>
    </xf>
    <xf numFmtId="164" fontId="1" fillId="2" borderId="1" xfId="0" applyNumberFormat="1" applyFont="1" applyFill="1" applyBorder="1" applyAlignment="1">
      <alignment horizontal="center"/>
    </xf>
    <xf numFmtId="164" fontId="1" fillId="2" borderId="0" xfId="0" applyNumberFormat="1" applyFont="1" applyFill="1" applyAlignment="1">
      <alignment horizontal="center"/>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164" fontId="1" fillId="2" borderId="9" xfId="0" applyNumberFormat="1" applyFont="1" applyFill="1" applyBorder="1" applyAlignment="1">
      <alignment horizontal="center"/>
    </xf>
    <xf numFmtId="0" fontId="1" fillId="2" borderId="7" xfId="0" applyFont="1" applyFill="1" applyBorder="1"/>
    <xf numFmtId="37" fontId="1" fillId="2" borderId="0" xfId="1" applyFont="1" applyFill="1" applyBorder="1" applyAlignment="1">
      <alignment horizontal="centerContinuous"/>
    </xf>
    <xf numFmtId="164" fontId="1" fillId="2" borderId="0" xfId="1" applyNumberFormat="1" applyFont="1" applyFill="1" applyBorder="1" applyAlignment="1">
      <alignment horizontal="centerContinuous"/>
    </xf>
    <xf numFmtId="3" fontId="1" fillId="2" borderId="10" xfId="0" applyNumberFormat="1" applyFont="1" applyFill="1" applyBorder="1"/>
    <xf numFmtId="3" fontId="1" fillId="2" borderId="5" xfId="0" applyNumberFormat="1" applyFont="1" applyFill="1" applyBorder="1" applyAlignment="1">
      <alignment horizontal="right"/>
    </xf>
    <xf numFmtId="41" fontId="1" fillId="2" borderId="6" xfId="0" applyNumberFormat="1" applyFont="1" applyFill="1" applyBorder="1"/>
    <xf numFmtId="3" fontId="1" fillId="3" borderId="2" xfId="0" applyNumberFormat="1" applyFont="1" applyFill="1" applyBorder="1"/>
    <xf numFmtId="37" fontId="1" fillId="2" borderId="0" xfId="1" applyFont="1" applyFill="1" applyBorder="1" applyAlignment="1">
      <alignment horizontal="left"/>
    </xf>
    <xf numFmtId="164" fontId="1" fillId="2" borderId="0" xfId="0" applyNumberFormat="1" applyFont="1" applyFill="1" applyAlignment="1">
      <alignment horizontal="left"/>
    </xf>
    <xf numFmtId="0" fontId="1" fillId="4" borderId="12" xfId="0" applyFont="1" applyFill="1" applyBorder="1" applyAlignment="1">
      <alignment horizontal="center"/>
    </xf>
    <xf numFmtId="164" fontId="1" fillId="4" borderId="13" xfId="0" applyNumberFormat="1" applyFont="1" applyFill="1" applyBorder="1" applyAlignment="1">
      <alignment horizontal="center"/>
    </xf>
    <xf numFmtId="0" fontId="1" fillId="4" borderId="13" xfId="0" applyFont="1" applyFill="1" applyBorder="1" applyAlignment="1">
      <alignment horizontal="left"/>
    </xf>
    <xf numFmtId="164" fontId="1" fillId="4" borderId="12" xfId="0" applyNumberFormat="1" applyFont="1" applyFill="1" applyBorder="1" applyAlignment="1">
      <alignment horizontal="center"/>
    </xf>
    <xf numFmtId="0" fontId="0" fillId="4" borderId="12" xfId="0" applyFill="1" applyBorder="1"/>
    <xf numFmtId="0" fontId="1" fillId="4" borderId="12" xfId="0" applyFont="1" applyFill="1" applyBorder="1" applyAlignment="1">
      <alignment horizontal="left"/>
    </xf>
    <xf numFmtId="0" fontId="1" fillId="4" borderId="12" xfId="0" applyFont="1" applyFill="1" applyBorder="1" applyAlignment="1">
      <alignment horizontal="centerContinuous"/>
    </xf>
    <xf numFmtId="164" fontId="1" fillId="4" borderId="12" xfId="0" applyNumberFormat="1" applyFont="1" applyFill="1" applyBorder="1" applyAlignment="1">
      <alignment horizontal="centerContinuous"/>
    </xf>
    <xf numFmtId="37" fontId="1" fillId="4" borderId="12" xfId="0" applyNumberFormat="1" applyFont="1" applyFill="1" applyBorder="1"/>
    <xf numFmtId="3" fontId="1" fillId="2" borderId="2" xfId="0" applyNumberFormat="1" applyFont="1" applyFill="1" applyBorder="1" applyAlignment="1">
      <alignment horizontal="right"/>
    </xf>
    <xf numFmtId="0" fontId="1" fillId="2" borderId="14" xfId="0" applyFont="1" applyFill="1" applyBorder="1" applyAlignment="1">
      <alignment horizontal="left"/>
    </xf>
    <xf numFmtId="3" fontId="0" fillId="2" borderId="0" xfId="0" applyNumberFormat="1" applyFill="1"/>
    <xf numFmtId="37" fontId="1" fillId="2" borderId="5" xfId="0" applyNumberFormat="1" applyFont="1" applyFill="1" applyBorder="1" applyAlignment="1">
      <alignment horizontal="right"/>
    </xf>
    <xf numFmtId="0" fontId="1" fillId="2" borderId="13" xfId="0" applyFont="1" applyFill="1" applyBorder="1" applyAlignment="1">
      <alignment horizontal="left"/>
    </xf>
    <xf numFmtId="0" fontId="1" fillId="2" borderId="16" xfId="0" applyFont="1" applyFill="1" applyBorder="1" applyAlignment="1">
      <alignment horizontal="center"/>
    </xf>
    <xf numFmtId="41" fontId="1" fillId="2" borderId="5" xfId="0" applyNumberFormat="1" applyFont="1" applyFill="1" applyBorder="1"/>
    <xf numFmtId="3" fontId="1" fillId="2" borderId="2" xfId="0" applyNumberFormat="1" applyFont="1" applyFill="1" applyBorder="1"/>
    <xf numFmtId="37" fontId="1" fillId="3" borderId="2" xfId="0" applyNumberFormat="1" applyFont="1" applyFill="1" applyBorder="1"/>
    <xf numFmtId="0" fontId="1" fillId="2" borderId="0" xfId="0" applyFont="1" applyFill="1" applyBorder="1" applyAlignment="1">
      <alignment horizontal="left"/>
    </xf>
    <xf numFmtId="0" fontId="1" fillId="2" borderId="17" xfId="0" applyFont="1" applyFill="1" applyBorder="1" applyAlignment="1">
      <alignment horizontal="center"/>
    </xf>
    <xf numFmtId="0" fontId="1" fillId="2" borderId="15" xfId="0" applyFont="1" applyFill="1" applyBorder="1" applyAlignment="1">
      <alignment horizontal="left"/>
    </xf>
    <xf numFmtId="0" fontId="1" fillId="2" borderId="1" xfId="0" applyFont="1" applyFill="1" applyBorder="1" applyAlignment="1">
      <alignment horizontal="center" wrapText="1"/>
    </xf>
    <xf numFmtId="0" fontId="1" fillId="2" borderId="16" xfId="0" applyFont="1" applyFill="1" applyBorder="1" applyAlignment="1">
      <alignment horizontal="center" wrapText="1"/>
    </xf>
    <xf numFmtId="0" fontId="1" fillId="2" borderId="13" xfId="0" applyFont="1" applyFill="1" applyBorder="1"/>
    <xf numFmtId="10" fontId="1" fillId="2" borderId="0" xfId="0" applyNumberFormat="1" applyFont="1" applyFill="1" applyBorder="1" applyAlignment="1">
      <alignment horizontal="right"/>
    </xf>
    <xf numFmtId="0" fontId="1" fillId="2" borderId="1" xfId="0" applyFont="1" applyFill="1" applyBorder="1" applyAlignment="1">
      <alignment horizontal="left"/>
    </xf>
    <xf numFmtId="0" fontId="1" fillId="2" borderId="15" xfId="0" applyFont="1" applyFill="1" applyBorder="1" applyAlignment="1">
      <alignment horizontal="center" wrapText="1"/>
    </xf>
    <xf numFmtId="0" fontId="1" fillId="2" borderId="2" xfId="0" applyFont="1" applyFill="1" applyBorder="1" applyAlignment="1">
      <alignment horizontal="right"/>
    </xf>
    <xf numFmtId="0" fontId="0" fillId="4" borderId="7" xfId="0" applyFill="1" applyBorder="1"/>
    <xf numFmtId="165" fontId="1" fillId="2" borderId="5" xfId="0" applyNumberFormat="1" applyFont="1" applyFill="1" applyBorder="1" applyAlignment="1">
      <alignment horizontal="right"/>
    </xf>
    <xf numFmtId="165" fontId="1" fillId="2" borderId="10" xfId="0" applyNumberFormat="1" applyFont="1" applyFill="1" applyBorder="1"/>
    <xf numFmtId="165" fontId="1" fillId="2" borderId="1" xfId="0" applyNumberFormat="1" applyFont="1" applyFill="1" applyBorder="1" applyAlignment="1">
      <alignment horizontal="right"/>
    </xf>
    <xf numFmtId="165" fontId="1" fillId="2" borderId="0" xfId="0" applyNumberFormat="1" applyFont="1" applyFill="1" applyBorder="1" applyAlignment="1">
      <alignment horizontal="right"/>
    </xf>
    <xf numFmtId="165" fontId="1" fillId="2" borderId="10" xfId="0" applyNumberFormat="1" applyFont="1" applyFill="1" applyBorder="1" applyAlignment="1">
      <alignment horizontal="right"/>
    </xf>
    <xf numFmtId="165" fontId="1" fillId="3" borderId="2" xfId="0" applyNumberFormat="1" applyFont="1" applyFill="1" applyBorder="1"/>
    <xf numFmtId="165" fontId="1" fillId="2" borderId="11" xfId="0" applyNumberFormat="1" applyFont="1" applyFill="1" applyBorder="1" applyAlignment="1">
      <alignment horizontal="right"/>
    </xf>
    <xf numFmtId="0" fontId="1" fillId="2" borderId="3" xfId="0" applyFont="1" applyFill="1" applyBorder="1" applyAlignment="1">
      <alignment horizontal="center"/>
    </xf>
    <xf numFmtId="3" fontId="1" fillId="2" borderId="18" xfId="0" applyNumberFormat="1" applyFont="1" applyFill="1" applyBorder="1"/>
    <xf numFmtId="164" fontId="1" fillId="2" borderId="0" xfId="0" applyNumberFormat="1" applyFont="1" applyFill="1" applyBorder="1" applyAlignment="1">
      <alignment horizontal="center"/>
    </xf>
    <xf numFmtId="0" fontId="0" fillId="2" borderId="13" xfId="0" applyFill="1" applyBorder="1"/>
    <xf numFmtId="0" fontId="0" fillId="2" borderId="0" xfId="0" applyFill="1" applyBorder="1"/>
    <xf numFmtId="164" fontId="1" fillId="2" borderId="0" xfId="0" applyNumberFormat="1" applyFont="1" applyFill="1" applyBorder="1" applyAlignment="1">
      <alignment horizontal="left"/>
    </xf>
    <xf numFmtId="41" fontId="1" fillId="2" borderId="2" xfId="0" applyNumberFormat="1" applyFont="1" applyFill="1" applyBorder="1"/>
    <xf numFmtId="3" fontId="1" fillId="2" borderId="1" xfId="0" applyNumberFormat="1" applyFont="1" applyFill="1" applyBorder="1"/>
    <xf numFmtId="41" fontId="1" fillId="2" borderId="1" xfId="0" applyNumberFormat="1" applyFont="1" applyFill="1" applyBorder="1"/>
    <xf numFmtId="3" fontId="1" fillId="2" borderId="11" xfId="0" applyNumberFormat="1" applyFont="1" applyFill="1" applyBorder="1"/>
    <xf numFmtId="41" fontId="1" fillId="2" borderId="2" xfId="0" applyNumberFormat="1" applyFont="1" applyFill="1" applyBorder="1" applyAlignment="1">
      <alignment horizontal="right"/>
    </xf>
    <xf numFmtId="3" fontId="1" fillId="3" borderId="10" xfId="0" applyNumberFormat="1" applyFont="1" applyFill="1" applyBorder="1"/>
    <xf numFmtId="3" fontId="1" fillId="3" borderId="11" xfId="0" applyNumberFormat="1" applyFont="1" applyFill="1" applyBorder="1"/>
    <xf numFmtId="164" fontId="1" fillId="2" borderId="16" xfId="0" applyNumberFormat="1" applyFont="1" applyFill="1" applyBorder="1" applyAlignment="1">
      <alignment horizontal="center"/>
    </xf>
    <xf numFmtId="37" fontId="1" fillId="2" borderId="10" xfId="0" applyNumberFormat="1" applyFont="1" applyFill="1" applyBorder="1"/>
    <xf numFmtId="0" fontId="1" fillId="2" borderId="7" xfId="0" applyFont="1" applyFill="1" applyBorder="1" applyAlignment="1">
      <alignment horizontal="center"/>
    </xf>
    <xf numFmtId="165" fontId="1" fillId="2" borderId="2" xfId="0" applyNumberFormat="1" applyFont="1" applyFill="1" applyBorder="1" applyAlignment="1">
      <alignment horizontal="right"/>
    </xf>
    <xf numFmtId="41" fontId="1" fillId="2" borderId="10" xfId="0" applyNumberFormat="1" applyFont="1" applyFill="1" applyBorder="1"/>
    <xf numFmtId="3" fontId="1" fillId="2" borderId="1" xfId="0" applyNumberFormat="1" applyFont="1" applyFill="1" applyBorder="1" applyAlignment="1">
      <alignment horizontal="right"/>
    </xf>
    <xf numFmtId="41" fontId="1" fillId="2" borderId="1" xfId="0" applyNumberFormat="1" applyFont="1" applyFill="1" applyBorder="1" applyAlignment="1">
      <alignment horizontal="right"/>
    </xf>
    <xf numFmtId="0" fontId="3" fillId="2" borderId="0" xfId="0" applyFont="1" applyFill="1" applyBorder="1"/>
    <xf numFmtId="3" fontId="3" fillId="2" borderId="0" xfId="0" applyNumberFormat="1" applyFont="1" applyFill="1" applyBorder="1"/>
    <xf numFmtId="4" fontId="3" fillId="3" borderId="0" xfId="0" applyNumberFormat="1" applyFont="1" applyFill="1" applyBorder="1"/>
    <xf numFmtId="0" fontId="3" fillId="3" borderId="0" xfId="0" applyFont="1" applyFill="1" applyBorder="1" applyAlignment="1">
      <alignment horizontal="left" vertical="top"/>
    </xf>
    <xf numFmtId="0" fontId="4" fillId="0" borderId="0" xfId="0" applyFont="1" applyAlignment="1"/>
    <xf numFmtId="0" fontId="3" fillId="2" borderId="0" xfId="0" applyFont="1" applyFill="1"/>
    <xf numFmtId="0" fontId="4" fillId="2" borderId="0" xfId="0" applyFont="1" applyFill="1"/>
    <xf numFmtId="3" fontId="4" fillId="2" borderId="0" xfId="0" applyNumberFormat="1" applyFont="1" applyFill="1" applyAlignment="1"/>
    <xf numFmtId="0" fontId="4" fillId="2" borderId="0" xfId="0" applyFont="1" applyFill="1" applyAlignment="1"/>
    <xf numFmtId="0" fontId="3" fillId="2" borderId="0" xfId="0" quotePrefix="1" applyFont="1" applyFill="1"/>
    <xf numFmtId="164" fontId="1" fillId="2" borderId="13" xfId="0" applyNumberFormat="1" applyFont="1" applyFill="1" applyBorder="1" applyAlignment="1">
      <alignment horizontal="centerContinuous"/>
    </xf>
    <xf numFmtId="0" fontId="1" fillId="2" borderId="13" xfId="0" applyFont="1" applyFill="1" applyBorder="1" applyAlignment="1">
      <alignment horizontal="centerContinuous"/>
    </xf>
    <xf numFmtId="164" fontId="1" fillId="2" borderId="13" xfId="0" applyNumberFormat="1" applyFont="1" applyFill="1" applyBorder="1" applyAlignment="1">
      <alignment horizontal="left"/>
    </xf>
    <xf numFmtId="0" fontId="1" fillId="2" borderId="6" xfId="0" applyFont="1" applyFill="1" applyBorder="1"/>
    <xf numFmtId="0" fontId="0" fillId="2" borderId="4" xfId="0" applyFill="1" applyBorder="1"/>
    <xf numFmtId="0" fontId="0" fillId="2" borderId="5" xfId="0" applyFill="1" applyBorder="1"/>
    <xf numFmtId="164" fontId="1" fillId="2" borderId="6" xfId="0" applyNumberFormat="1" applyFont="1" applyFill="1" applyBorder="1" applyAlignment="1">
      <alignment horizontal="centerContinuous"/>
    </xf>
    <xf numFmtId="0" fontId="1" fillId="2" borderId="4" xfId="0" applyFont="1" applyFill="1" applyBorder="1" applyAlignment="1">
      <alignment horizontal="left"/>
    </xf>
    <xf numFmtId="164" fontId="1" fillId="2" borderId="6" xfId="0" applyNumberFormat="1" applyFont="1" applyFill="1" applyBorder="1" applyAlignment="1">
      <alignment horizontal="left"/>
    </xf>
    <xf numFmtId="164" fontId="1" fillId="2" borderId="4" xfId="0" applyNumberFormat="1" applyFont="1" applyFill="1" applyBorder="1" applyAlignment="1">
      <alignment horizontal="left"/>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left"/>
    </xf>
    <xf numFmtId="0" fontId="1" fillId="2" borderId="23" xfId="0" applyFont="1" applyFill="1" applyBorder="1" applyAlignment="1">
      <alignment horizontal="center"/>
    </xf>
    <xf numFmtId="0" fontId="1" fillId="2" borderId="24" xfId="0" applyFont="1" applyFill="1" applyBorder="1" applyAlignment="1">
      <alignment horizontal="center"/>
    </xf>
    <xf numFmtId="165" fontId="1" fillId="2" borderId="4" xfId="0" applyNumberFormat="1" applyFont="1" applyFill="1" applyBorder="1" applyAlignment="1">
      <alignment horizontal="right"/>
    </xf>
    <xf numFmtId="165" fontId="1" fillId="2" borderId="17" xfId="0" applyNumberFormat="1" applyFont="1" applyFill="1" applyBorder="1"/>
    <xf numFmtId="165" fontId="1" fillId="2" borderId="25" xfId="0" applyNumberFormat="1" applyFont="1" applyFill="1" applyBorder="1"/>
    <xf numFmtId="3" fontId="1" fillId="2" borderId="26" xfId="0" applyNumberFormat="1" applyFont="1" applyFill="1" applyBorder="1" applyAlignment="1">
      <alignment horizontal="right"/>
    </xf>
    <xf numFmtId="3" fontId="1" fillId="2" borderId="23" xfId="0" applyNumberFormat="1" applyFont="1" applyFill="1" applyBorder="1"/>
    <xf numFmtId="3" fontId="1" fillId="2" borderId="19" xfId="0" applyNumberFormat="1" applyFont="1" applyFill="1" applyBorder="1"/>
    <xf numFmtId="3" fontId="1" fillId="3" borderId="26" xfId="0" applyNumberFormat="1" applyFont="1" applyFill="1" applyBorder="1"/>
    <xf numFmtId="3" fontId="1" fillId="3" borderId="23" xfId="0" applyNumberFormat="1" applyFont="1" applyFill="1" applyBorder="1"/>
    <xf numFmtId="164" fontId="1" fillId="2" borderId="1" xfId="0" applyNumberFormat="1" applyFont="1" applyFill="1" applyBorder="1" applyAlignment="1">
      <alignment horizontal="left"/>
    </xf>
    <xf numFmtId="0" fontId="0" fillId="2" borderId="16" xfId="0" applyFill="1" applyBorder="1"/>
    <xf numFmtId="0" fontId="0" fillId="2" borderId="27" xfId="0" applyFill="1" applyBorder="1"/>
    <xf numFmtId="0" fontId="1" fillId="2" borderId="0" xfId="0" applyFont="1" applyFill="1" applyAlignment="1">
      <alignment horizontal="center"/>
    </xf>
    <xf numFmtId="164" fontId="1" fillId="2" borderId="17" xfId="0" applyNumberFormat="1" applyFont="1" applyFill="1" applyBorder="1" applyAlignment="1">
      <alignment horizontal="center"/>
    </xf>
    <xf numFmtId="164" fontId="1" fillId="2" borderId="8" xfId="0" applyNumberFormat="1" applyFont="1" applyFill="1" applyBorder="1" applyAlignment="1">
      <alignment horizontal="center"/>
    </xf>
    <xf numFmtId="164" fontId="1" fillId="2" borderId="15" xfId="0" applyNumberFormat="1" applyFont="1" applyFill="1" applyBorder="1" applyAlignment="1">
      <alignment horizontal="left"/>
    </xf>
    <xf numFmtId="164" fontId="1" fillId="2" borderId="20" xfId="0" applyNumberFormat="1" applyFont="1" applyFill="1" applyBorder="1" applyAlignment="1">
      <alignment horizontal="center"/>
    </xf>
    <xf numFmtId="164" fontId="1" fillId="2" borderId="15" xfId="0" applyNumberFormat="1" applyFont="1" applyFill="1" applyBorder="1" applyAlignment="1">
      <alignment horizontal="center"/>
    </xf>
    <xf numFmtId="164" fontId="1" fillId="2" borderId="28"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30" xfId="0" applyNumberFormat="1" applyFont="1" applyFill="1" applyBorder="1" applyAlignment="1">
      <alignment horizontal="center"/>
    </xf>
    <xf numFmtId="41" fontId="1" fillId="2" borderId="29" xfId="0" applyNumberFormat="1" applyFont="1" applyFill="1" applyBorder="1"/>
    <xf numFmtId="41" fontId="1" fillId="2" borderId="32" xfId="0" applyNumberFormat="1" applyFont="1" applyFill="1" applyBorder="1"/>
    <xf numFmtId="3" fontId="1" fillId="3" borderId="1" xfId="0" applyNumberFormat="1" applyFont="1" applyFill="1" applyBorder="1"/>
    <xf numFmtId="165" fontId="1" fillId="2" borderId="31" xfId="0" applyNumberFormat="1" applyFont="1" applyFill="1" applyBorder="1"/>
    <xf numFmtId="165" fontId="1" fillId="2" borderId="29" xfId="0" applyNumberFormat="1" applyFont="1" applyFill="1" applyBorder="1"/>
    <xf numFmtId="0" fontId="1" fillId="3" borderId="0" xfId="0" applyFont="1" applyFill="1" applyBorder="1" applyAlignment="1">
      <alignment horizontal="left" vertical="top"/>
    </xf>
    <xf numFmtId="0" fontId="0" fillId="0" borderId="0" xfId="0" applyAlignment="1"/>
  </cellXfs>
  <cellStyles count="2">
    <cellStyle name="Normal" xfId="0" builtinId="0"/>
    <cellStyle name="Normal_00fsdet"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72"/>
  <sheetViews>
    <sheetView tabSelected="1" zoomScaleNormal="100" workbookViewId="0">
      <selection activeCell="AA24" sqref="AA24"/>
    </sheetView>
  </sheetViews>
  <sheetFormatPr defaultRowHeight="10.5" customHeight="1"/>
  <cols>
    <col min="1" max="1" width="12.7109375" style="11" customWidth="1"/>
    <col min="2" max="2" width="6.7109375" style="11" customWidth="1"/>
    <col min="3" max="3" width="6.5703125" style="11" customWidth="1"/>
    <col min="4" max="4" width="10.7109375" style="11" customWidth="1"/>
    <col min="5" max="5" width="6.5703125" style="11" customWidth="1"/>
    <col min="6" max="6" width="9" style="11" customWidth="1"/>
    <col min="7" max="7" width="9.7109375" style="11" customWidth="1"/>
    <col min="8" max="8" width="6.5703125" style="11" customWidth="1"/>
    <col min="9" max="9" width="5.42578125" style="11" customWidth="1"/>
    <col min="10" max="10" width="9.85546875" style="11" customWidth="1"/>
    <col min="11" max="11" width="6.42578125" style="11" customWidth="1"/>
    <col min="12" max="12" width="6.5703125" style="11" customWidth="1"/>
    <col min="13" max="13" width="9.140625" style="11" customWidth="1"/>
    <col min="14" max="14" width="10.85546875" style="11" customWidth="1"/>
    <col min="15" max="15" width="10.140625" style="11" customWidth="1"/>
    <col min="16" max="16" width="6.140625" style="11" customWidth="1"/>
    <col min="17" max="17" width="7.28515625" style="11" customWidth="1"/>
    <col min="18" max="18" width="6.5703125" style="11" customWidth="1"/>
    <col min="19" max="19" width="5.5703125" style="11" customWidth="1"/>
    <col min="20" max="21" width="7.140625" style="11" customWidth="1"/>
    <col min="22" max="22" width="7.5703125" style="11" customWidth="1"/>
    <col min="23" max="23" width="6.5703125" style="11" customWidth="1"/>
    <col min="24" max="24" width="6.7109375" style="11" customWidth="1"/>
    <col min="25" max="16384" width="9.140625" style="11"/>
  </cols>
  <sheetData>
    <row r="1" spans="1:24" ht="10.5" customHeight="1">
      <c r="A1" s="28" t="s">
        <v>147</v>
      </c>
      <c r="B1" s="22"/>
      <c r="C1" s="22"/>
      <c r="D1" s="22"/>
      <c r="E1" s="22"/>
      <c r="F1" s="22"/>
      <c r="G1" s="23"/>
      <c r="H1" s="23"/>
      <c r="I1" s="22"/>
      <c r="J1" s="22"/>
      <c r="K1" s="22"/>
      <c r="L1" s="22"/>
      <c r="M1" s="22"/>
      <c r="N1" s="23"/>
      <c r="O1" s="23"/>
      <c r="P1" s="23"/>
      <c r="Q1" s="23"/>
      <c r="R1" s="23"/>
      <c r="S1" s="23"/>
      <c r="T1" s="3"/>
      <c r="U1" s="3"/>
      <c r="V1" s="3"/>
      <c r="W1" s="3"/>
      <c r="X1" s="3"/>
    </row>
    <row r="2" spans="1:24" ht="10.5" customHeight="1">
      <c r="A2" s="28"/>
      <c r="B2" s="22"/>
      <c r="C2" s="22"/>
      <c r="D2" s="22"/>
      <c r="E2" s="22"/>
      <c r="F2" s="22"/>
      <c r="G2" s="23"/>
      <c r="H2" s="23"/>
      <c r="I2" s="22"/>
      <c r="J2" s="22"/>
      <c r="K2" s="22"/>
      <c r="L2" s="22"/>
      <c r="M2" s="22"/>
      <c r="N2" s="23"/>
      <c r="O2" s="23"/>
      <c r="P2" s="23"/>
      <c r="Q2" s="23"/>
      <c r="R2" s="23"/>
      <c r="S2" s="23"/>
      <c r="T2" s="3"/>
      <c r="U2" s="3"/>
      <c r="V2" s="3"/>
      <c r="W2" s="3"/>
      <c r="X2" s="3"/>
    </row>
    <row r="3" spans="1:24" ht="11.25" customHeight="1" thickBot="1">
      <c r="G3" s="9"/>
      <c r="H3" s="9"/>
      <c r="I3" s="5"/>
      <c r="J3" s="5"/>
      <c r="K3" s="1" t="s">
        <v>134</v>
      </c>
      <c r="L3" s="5"/>
      <c r="M3" s="1"/>
      <c r="N3" s="29"/>
      <c r="O3" s="29"/>
      <c r="P3" s="29"/>
      <c r="Q3" s="9"/>
      <c r="R3" s="4"/>
      <c r="S3" s="4"/>
      <c r="T3" s="2"/>
      <c r="U3" s="2"/>
      <c r="V3" s="2"/>
      <c r="W3" s="2"/>
      <c r="X3" s="2"/>
    </row>
    <row r="4" spans="1:24" ht="11.25" customHeight="1">
      <c r="A4" s="69"/>
      <c r="B4" s="99" t="s">
        <v>148</v>
      </c>
      <c r="C4" s="100"/>
      <c r="D4" s="69"/>
      <c r="E4" s="101"/>
      <c r="F4" s="69"/>
      <c r="G4" s="96"/>
      <c r="H4" s="102"/>
      <c r="I4" s="97"/>
      <c r="J4" s="97"/>
      <c r="K4" s="103"/>
      <c r="L4" s="97"/>
      <c r="M4" s="43"/>
      <c r="N4" s="104"/>
      <c r="O4" s="98"/>
      <c r="P4" s="105"/>
      <c r="Q4" s="96"/>
      <c r="R4" s="102"/>
      <c r="S4" s="96"/>
      <c r="T4" s="53"/>
      <c r="U4" s="53"/>
      <c r="V4" s="53"/>
      <c r="W4" s="53"/>
      <c r="X4" s="53"/>
    </row>
    <row r="5" spans="1:24" ht="10.5" customHeight="1">
      <c r="A5" s="3"/>
      <c r="B5" s="55" t="s">
        <v>140</v>
      </c>
      <c r="C5" s="49"/>
      <c r="D5" s="49"/>
      <c r="E5" s="10"/>
      <c r="F5" s="55" t="s">
        <v>74</v>
      </c>
      <c r="G5" s="49"/>
      <c r="H5" s="48" t="s">
        <v>142</v>
      </c>
      <c r="I5" s="48"/>
      <c r="J5" s="48"/>
      <c r="K5" s="48"/>
      <c r="L5" s="55" t="s">
        <v>129</v>
      </c>
      <c r="M5" s="49"/>
      <c r="N5" s="55" t="s">
        <v>93</v>
      </c>
      <c r="O5" s="10"/>
      <c r="P5" s="49"/>
      <c r="Q5" s="7" t="s">
        <v>112</v>
      </c>
      <c r="R5" s="119" t="s">
        <v>155</v>
      </c>
      <c r="S5" s="71"/>
      <c r="T5" s="68"/>
      <c r="U5" s="68"/>
      <c r="V5" s="10"/>
      <c r="W5" s="70"/>
      <c r="X5" s="70"/>
    </row>
    <row r="6" spans="1:24" ht="10.5" customHeight="1">
      <c r="A6" s="2"/>
      <c r="B6" s="55" t="s">
        <v>141</v>
      </c>
      <c r="C6" s="49"/>
      <c r="D6" s="49" t="s">
        <v>75</v>
      </c>
      <c r="E6" s="6"/>
      <c r="F6" s="55" t="s">
        <v>76</v>
      </c>
      <c r="G6" s="49"/>
      <c r="H6" s="44" t="s">
        <v>20</v>
      </c>
      <c r="I6" s="44" t="s">
        <v>126</v>
      </c>
      <c r="J6" s="50"/>
      <c r="K6" s="44"/>
      <c r="L6" s="48" t="s">
        <v>130</v>
      </c>
      <c r="M6" s="49"/>
      <c r="N6" s="40" t="s">
        <v>94</v>
      </c>
      <c r="O6" s="66"/>
      <c r="P6" s="49"/>
      <c r="Q6" s="7" t="s">
        <v>113</v>
      </c>
      <c r="R6" s="125" t="s">
        <v>156</v>
      </c>
      <c r="S6" s="126"/>
      <c r="T6" s="79" t="s">
        <v>96</v>
      </c>
      <c r="U6" s="79" t="s">
        <v>151</v>
      </c>
      <c r="V6" s="44"/>
      <c r="W6" s="120"/>
      <c r="X6" s="121"/>
    </row>
    <row r="7" spans="1:24" ht="10.5" customHeight="1">
      <c r="A7" s="2"/>
      <c r="B7" s="55" t="s">
        <v>125</v>
      </c>
      <c r="C7" s="49"/>
      <c r="D7" s="49" t="s">
        <v>77</v>
      </c>
      <c r="E7" s="6" t="s">
        <v>69</v>
      </c>
      <c r="F7" s="55" t="s">
        <v>78</v>
      </c>
      <c r="G7" s="49"/>
      <c r="H7" s="16" t="s">
        <v>21</v>
      </c>
      <c r="I7" s="13" t="s">
        <v>132</v>
      </c>
      <c r="J7" s="6"/>
      <c r="K7" s="13"/>
      <c r="L7" s="44"/>
      <c r="M7" s="52"/>
      <c r="N7" s="6"/>
      <c r="O7" s="6"/>
      <c r="P7" s="79" t="s">
        <v>80</v>
      </c>
      <c r="Q7" s="7" t="s">
        <v>114</v>
      </c>
      <c r="R7" s="14" t="s">
        <v>157</v>
      </c>
      <c r="S7" s="123"/>
      <c r="T7" s="14" t="s">
        <v>152</v>
      </c>
      <c r="U7" s="14" t="s">
        <v>153</v>
      </c>
      <c r="V7" s="13" t="s">
        <v>99</v>
      </c>
      <c r="W7" s="6" t="s">
        <v>108</v>
      </c>
      <c r="X7" s="6" t="s">
        <v>100</v>
      </c>
    </row>
    <row r="8" spans="1:24" ht="10.5" customHeight="1">
      <c r="A8" s="2"/>
      <c r="B8" s="108"/>
      <c r="C8" s="106" t="s">
        <v>135</v>
      </c>
      <c r="D8" s="49" t="s">
        <v>12</v>
      </c>
      <c r="E8" s="6" t="s">
        <v>70</v>
      </c>
      <c r="F8" s="6" t="s">
        <v>79</v>
      </c>
      <c r="G8" s="49"/>
      <c r="H8" s="10" t="s">
        <v>23</v>
      </c>
      <c r="I8" s="13" t="s">
        <v>137</v>
      </c>
      <c r="J8" s="51"/>
      <c r="K8" s="13" t="s">
        <v>69</v>
      </c>
      <c r="L8" s="6" t="s">
        <v>20</v>
      </c>
      <c r="M8" s="13"/>
      <c r="N8" s="15"/>
      <c r="O8" s="7"/>
      <c r="P8" s="6" t="s">
        <v>82</v>
      </c>
      <c r="Q8" s="7" t="s">
        <v>110</v>
      </c>
      <c r="R8" s="127" t="s">
        <v>154</v>
      </c>
      <c r="S8" s="128" t="s">
        <v>158</v>
      </c>
      <c r="T8" s="14" t="s">
        <v>111</v>
      </c>
      <c r="U8" s="14" t="s">
        <v>106</v>
      </c>
      <c r="V8" s="13" t="s">
        <v>102</v>
      </c>
      <c r="W8" s="122" t="s">
        <v>109</v>
      </c>
      <c r="X8" s="6" t="s">
        <v>6</v>
      </c>
    </row>
    <row r="9" spans="1:24" ht="10.5" customHeight="1">
      <c r="A9" s="2"/>
      <c r="B9" s="109" t="s">
        <v>85</v>
      </c>
      <c r="C9" s="49" t="s">
        <v>126</v>
      </c>
      <c r="D9" s="49" t="s">
        <v>13</v>
      </c>
      <c r="E9" s="6" t="s">
        <v>81</v>
      </c>
      <c r="F9" s="56"/>
      <c r="G9" s="52"/>
      <c r="H9" s="13" t="s">
        <v>73</v>
      </c>
      <c r="I9" s="6" t="s">
        <v>133</v>
      </c>
      <c r="J9" s="6"/>
      <c r="K9" s="13" t="s">
        <v>70</v>
      </c>
      <c r="L9" s="6" t="s">
        <v>21</v>
      </c>
      <c r="M9" s="17"/>
      <c r="N9" s="6" t="s">
        <v>14</v>
      </c>
      <c r="O9" s="6" t="s">
        <v>15</v>
      </c>
      <c r="P9" s="7" t="s">
        <v>91</v>
      </c>
      <c r="Q9" s="7" t="s">
        <v>95</v>
      </c>
      <c r="R9" s="14" t="s">
        <v>159</v>
      </c>
      <c r="S9" s="129" t="s">
        <v>160</v>
      </c>
      <c r="T9" s="14" t="s">
        <v>97</v>
      </c>
      <c r="U9" s="14" t="s">
        <v>120</v>
      </c>
      <c r="V9" s="13" t="s">
        <v>103</v>
      </c>
      <c r="W9" s="122" t="s">
        <v>123</v>
      </c>
      <c r="X9" s="6" t="s">
        <v>87</v>
      </c>
    </row>
    <row r="10" spans="1:24" ht="10.5" customHeight="1">
      <c r="A10" s="2"/>
      <c r="B10" s="109" t="s">
        <v>86</v>
      </c>
      <c r="C10" s="49" t="s">
        <v>139</v>
      </c>
      <c r="D10" s="49" t="s">
        <v>16</v>
      </c>
      <c r="E10" s="10" t="s">
        <v>77</v>
      </c>
      <c r="F10" s="6"/>
      <c r="G10" s="57"/>
      <c r="H10" s="17" t="s">
        <v>16</v>
      </c>
      <c r="I10" s="13" t="s">
        <v>127</v>
      </c>
      <c r="J10" s="6" t="s">
        <v>67</v>
      </c>
      <c r="K10" s="13" t="s">
        <v>136</v>
      </c>
      <c r="L10" s="6" t="s">
        <v>62</v>
      </c>
      <c r="M10" s="13" t="s">
        <v>22</v>
      </c>
      <c r="N10" s="15" t="s">
        <v>17</v>
      </c>
      <c r="O10" s="7" t="s">
        <v>17</v>
      </c>
      <c r="P10" s="6" t="s">
        <v>92</v>
      </c>
      <c r="Q10" s="7" t="s">
        <v>71</v>
      </c>
      <c r="R10" s="14" t="s">
        <v>161</v>
      </c>
      <c r="S10" s="129" t="s">
        <v>162</v>
      </c>
      <c r="T10" s="14" t="s">
        <v>98</v>
      </c>
      <c r="U10" s="14" t="s">
        <v>121</v>
      </c>
      <c r="V10" s="13" t="s">
        <v>104</v>
      </c>
      <c r="W10" s="122" t="s">
        <v>107</v>
      </c>
      <c r="X10" s="6" t="s">
        <v>110</v>
      </c>
    </row>
    <row r="11" spans="1:24" ht="10.5" customHeight="1">
      <c r="A11" s="2"/>
      <c r="B11" s="109" t="s">
        <v>84</v>
      </c>
      <c r="C11" s="49" t="s">
        <v>23</v>
      </c>
      <c r="D11" s="49" t="s">
        <v>18</v>
      </c>
      <c r="E11" s="10" t="s">
        <v>68</v>
      </c>
      <c r="F11" s="51" t="s">
        <v>7</v>
      </c>
      <c r="G11" s="17" t="s">
        <v>2</v>
      </c>
      <c r="H11" s="10" t="s">
        <v>90</v>
      </c>
      <c r="I11" s="17" t="s">
        <v>128</v>
      </c>
      <c r="J11" s="51" t="s">
        <v>65</v>
      </c>
      <c r="K11" s="13" t="s">
        <v>68</v>
      </c>
      <c r="L11" s="51" t="s">
        <v>63</v>
      </c>
      <c r="M11" s="17" t="s">
        <v>65</v>
      </c>
      <c r="N11" s="6" t="s">
        <v>19</v>
      </c>
      <c r="O11" s="6" t="s">
        <v>19</v>
      </c>
      <c r="P11" s="6" t="s">
        <v>119</v>
      </c>
      <c r="Q11" s="7" t="s">
        <v>72</v>
      </c>
      <c r="R11" s="14" t="s">
        <v>163</v>
      </c>
      <c r="S11" s="129" t="s">
        <v>164</v>
      </c>
      <c r="T11" s="14" t="s">
        <v>96</v>
      </c>
      <c r="U11" s="14" t="s">
        <v>122</v>
      </c>
      <c r="V11" s="13" t="s">
        <v>105</v>
      </c>
      <c r="W11" s="122" t="s">
        <v>99</v>
      </c>
      <c r="X11" s="6" t="s">
        <v>101</v>
      </c>
    </row>
    <row r="12" spans="1:24" ht="10.5" customHeight="1" thickBot="1">
      <c r="A12" s="81" t="s">
        <v>124</v>
      </c>
      <c r="B12" s="110" t="s">
        <v>83</v>
      </c>
      <c r="C12" s="107" t="s">
        <v>8</v>
      </c>
      <c r="D12" s="49" t="s">
        <v>3</v>
      </c>
      <c r="E12" s="10" t="s">
        <v>3</v>
      </c>
      <c r="F12" s="6" t="s">
        <v>3</v>
      </c>
      <c r="G12" s="13" t="s">
        <v>3</v>
      </c>
      <c r="H12" s="19" t="s">
        <v>131</v>
      </c>
      <c r="I12" s="14" t="s">
        <v>8</v>
      </c>
      <c r="J12" s="6" t="s">
        <v>3</v>
      </c>
      <c r="K12" s="13" t="s">
        <v>3</v>
      </c>
      <c r="L12" s="6" t="s">
        <v>64</v>
      </c>
      <c r="M12" s="13" t="s">
        <v>3</v>
      </c>
      <c r="N12" s="18" t="s">
        <v>3</v>
      </c>
      <c r="O12" s="20" t="s">
        <v>3</v>
      </c>
      <c r="P12" s="14" t="s">
        <v>8</v>
      </c>
      <c r="Q12" s="20" t="s">
        <v>3</v>
      </c>
      <c r="R12" s="68" t="s">
        <v>3</v>
      </c>
      <c r="S12" s="130" t="s">
        <v>8</v>
      </c>
      <c r="T12" s="123" t="s">
        <v>3</v>
      </c>
      <c r="U12" s="123" t="s">
        <v>3</v>
      </c>
      <c r="V12" s="123" t="s">
        <v>3</v>
      </c>
      <c r="W12" s="123" t="s">
        <v>3</v>
      </c>
      <c r="X12" s="124" t="s">
        <v>3</v>
      </c>
    </row>
    <row r="13" spans="1:24" ht="11.25" customHeight="1" thickBot="1">
      <c r="A13" s="30" t="s">
        <v>88</v>
      </c>
      <c r="B13" s="36"/>
      <c r="C13" s="36"/>
      <c r="D13" s="36"/>
      <c r="E13" s="36"/>
      <c r="F13" s="30"/>
      <c r="G13" s="31"/>
      <c r="H13" s="31"/>
      <c r="I13" s="32" t="s">
        <v>11</v>
      </c>
      <c r="J13" s="32"/>
      <c r="K13" s="32"/>
      <c r="L13" s="31"/>
      <c r="M13" s="31"/>
      <c r="N13" s="33"/>
      <c r="O13" s="34"/>
      <c r="P13" s="34"/>
      <c r="Q13" s="34"/>
      <c r="R13" s="34"/>
      <c r="S13" s="34"/>
      <c r="T13" s="34"/>
      <c r="U13" s="34"/>
      <c r="V13" s="33"/>
      <c r="W13" s="33"/>
      <c r="X13" s="31"/>
    </row>
    <row r="14" spans="1:24" ht="10.5" customHeight="1">
      <c r="A14" s="2" t="s">
        <v>0</v>
      </c>
      <c r="B14" s="114">
        <v>864063</v>
      </c>
      <c r="C14" s="111">
        <f t="shared" ref="C14:C37" si="0">H14/B14</f>
        <v>0.34620970924573785</v>
      </c>
      <c r="D14" s="25">
        <v>40965740131.659996</v>
      </c>
      <c r="E14" s="25">
        <f t="shared" ref="E14:E37" si="1">D14/H14</f>
        <v>136941.83839938222</v>
      </c>
      <c r="F14" s="25">
        <v>7155731825</v>
      </c>
      <c r="G14" s="25">
        <v>6657629700.750001</v>
      </c>
      <c r="H14" s="25">
        <v>299147</v>
      </c>
      <c r="I14" s="59">
        <v>1</v>
      </c>
      <c r="J14" s="25">
        <v>10682737200.4</v>
      </c>
      <c r="K14" s="25">
        <f t="shared" ref="K14:K37" si="2">J14/H14</f>
        <v>35710.661315005666</v>
      </c>
      <c r="L14" s="25">
        <v>557987</v>
      </c>
      <c r="M14" s="25">
        <v>1323644495</v>
      </c>
      <c r="N14" s="25">
        <v>29457460560.510002</v>
      </c>
      <c r="O14" s="42">
        <v>-4512348006</v>
      </c>
      <c r="P14" s="61">
        <f t="shared" ref="P14:P37" si="3">O14/N14</f>
        <v>-0.15318183985109532</v>
      </c>
      <c r="Q14" s="45">
        <v>0</v>
      </c>
      <c r="R14" s="73">
        <v>5544250</v>
      </c>
      <c r="S14" s="134">
        <f>R14/$R$37</f>
        <v>0.64973844636307609</v>
      </c>
      <c r="T14" s="46">
        <v>1178</v>
      </c>
      <c r="U14" s="45">
        <v>0</v>
      </c>
      <c r="V14" s="46">
        <v>598934</v>
      </c>
      <c r="W14" s="46">
        <v>308454</v>
      </c>
      <c r="X14" s="26">
        <v>0</v>
      </c>
    </row>
    <row r="15" spans="1:24" ht="10.5" customHeight="1">
      <c r="A15" s="2" t="s">
        <v>44</v>
      </c>
      <c r="B15" s="115">
        <v>76479</v>
      </c>
      <c r="C15" s="112">
        <f t="shared" si="0"/>
        <v>0.11841159010970331</v>
      </c>
      <c r="D15" s="46">
        <v>215151559</v>
      </c>
      <c r="E15" s="39">
        <f t="shared" si="1"/>
        <v>23757.901833038868</v>
      </c>
      <c r="F15" s="39">
        <v>3620925</v>
      </c>
      <c r="G15" s="39">
        <v>47917808</v>
      </c>
      <c r="H15" s="39">
        <v>9056</v>
      </c>
      <c r="I15" s="82">
        <v>0.15032451903125674</v>
      </c>
      <c r="J15" s="39">
        <v>89510708</v>
      </c>
      <c r="K15" s="39">
        <f t="shared" si="2"/>
        <v>9884.1329505300346</v>
      </c>
      <c r="L15" s="39">
        <v>23801</v>
      </c>
      <c r="M15" s="39">
        <v>59296596</v>
      </c>
      <c r="N15" s="39">
        <v>22047372</v>
      </c>
      <c r="O15" s="39">
        <v>7778026</v>
      </c>
      <c r="P15" s="62">
        <f t="shared" si="3"/>
        <v>0.35278698976004941</v>
      </c>
      <c r="Q15" s="46">
        <v>466827</v>
      </c>
      <c r="R15" s="73">
        <v>846944</v>
      </c>
      <c r="S15" s="135">
        <f>R15/$R$37</f>
        <v>9.9254557192862719E-2</v>
      </c>
      <c r="T15" s="46">
        <v>33147</v>
      </c>
      <c r="U15" s="72">
        <v>0</v>
      </c>
      <c r="V15" s="46">
        <v>99513</v>
      </c>
      <c r="W15" s="46">
        <v>15500</v>
      </c>
      <c r="X15" s="73">
        <v>40943</v>
      </c>
    </row>
    <row r="16" spans="1:24" ht="10.5" customHeight="1">
      <c r="A16" s="2" t="s">
        <v>43</v>
      </c>
      <c r="B16" s="115">
        <v>54399</v>
      </c>
      <c r="C16" s="112">
        <f t="shared" si="0"/>
        <v>0.10345778415044395</v>
      </c>
      <c r="D16" s="46">
        <v>137850859</v>
      </c>
      <c r="E16" s="39">
        <f t="shared" si="1"/>
        <v>24493.756041222459</v>
      </c>
      <c r="F16" s="39">
        <v>1627440</v>
      </c>
      <c r="G16" s="39">
        <v>23335667</v>
      </c>
      <c r="H16" s="39">
        <v>5628</v>
      </c>
      <c r="I16" s="82">
        <v>0.12370046376684177</v>
      </c>
      <c r="J16" s="39">
        <v>52675277</v>
      </c>
      <c r="K16" s="39">
        <f t="shared" si="2"/>
        <v>9359.501954513149</v>
      </c>
      <c r="L16" s="39">
        <v>17596</v>
      </c>
      <c r="M16" s="39">
        <v>44004250</v>
      </c>
      <c r="N16" s="39">
        <v>19463105</v>
      </c>
      <c r="O16" s="39">
        <v>16419166</v>
      </c>
      <c r="P16" s="62">
        <f t="shared" si="3"/>
        <v>0.84360465609161539</v>
      </c>
      <c r="Q16" s="46">
        <v>986624</v>
      </c>
      <c r="R16" s="73">
        <v>839201</v>
      </c>
      <c r="S16" s="135">
        <f>R16/$R$37</f>
        <v>9.8347144145076393E-2</v>
      </c>
      <c r="T16" s="46">
        <v>28598</v>
      </c>
      <c r="U16" s="72">
        <v>0</v>
      </c>
      <c r="V16" s="46">
        <v>116240</v>
      </c>
      <c r="W16" s="46">
        <v>20876</v>
      </c>
      <c r="X16" s="73">
        <v>126861</v>
      </c>
    </row>
    <row r="17" spans="1:24" ht="10.5" customHeight="1">
      <c r="A17" s="2" t="s">
        <v>42</v>
      </c>
      <c r="B17" s="115">
        <v>29886</v>
      </c>
      <c r="C17" s="112">
        <f t="shared" si="0"/>
        <v>0.1038613397577461</v>
      </c>
      <c r="D17" s="46">
        <v>87543353</v>
      </c>
      <c r="E17" s="39">
        <f t="shared" si="1"/>
        <v>28203.399806701033</v>
      </c>
      <c r="F17" s="39">
        <v>931077</v>
      </c>
      <c r="G17" s="39">
        <v>14762459</v>
      </c>
      <c r="H17" s="39">
        <v>3104</v>
      </c>
      <c r="I17" s="82">
        <v>7.7452839604750967E-2</v>
      </c>
      <c r="J17" s="39">
        <v>29154008</v>
      </c>
      <c r="K17" s="39">
        <f t="shared" si="2"/>
        <v>9392.399484536083</v>
      </c>
      <c r="L17" s="39">
        <v>10928</v>
      </c>
      <c r="M17" s="39">
        <v>27372000</v>
      </c>
      <c r="N17" s="39">
        <v>17185963</v>
      </c>
      <c r="O17" s="39">
        <v>15186260</v>
      </c>
      <c r="P17" s="62">
        <f t="shared" si="3"/>
        <v>0.88364323838006631</v>
      </c>
      <c r="Q17" s="46">
        <v>912886</v>
      </c>
      <c r="R17" s="73">
        <v>589696</v>
      </c>
      <c r="S17" s="135">
        <f>R17/$R$37</f>
        <v>6.9107302676921223E-2</v>
      </c>
      <c r="T17" s="46">
        <v>51358</v>
      </c>
      <c r="U17" s="72">
        <v>0</v>
      </c>
      <c r="V17" s="46">
        <v>146712</v>
      </c>
      <c r="W17" s="46">
        <v>27964</v>
      </c>
      <c r="X17" s="73">
        <v>118659</v>
      </c>
    </row>
    <row r="18" spans="1:24" ht="10.5" customHeight="1">
      <c r="A18" s="2" t="s">
        <v>41</v>
      </c>
      <c r="B18" s="115">
        <v>21443</v>
      </c>
      <c r="C18" s="112">
        <f t="shared" si="0"/>
        <v>9.7747516672107446E-2</v>
      </c>
      <c r="D18" s="46">
        <v>73283789</v>
      </c>
      <c r="E18" s="39">
        <f t="shared" si="1"/>
        <v>34963.639790076333</v>
      </c>
      <c r="F18" s="39">
        <v>702153</v>
      </c>
      <c r="G18" s="39">
        <v>12389010</v>
      </c>
      <c r="H18" s="39">
        <v>2096</v>
      </c>
      <c r="I18" s="82">
        <v>2.9822289885178491E-2</v>
      </c>
      <c r="J18" s="39">
        <v>22295943</v>
      </c>
      <c r="K18" s="39">
        <f t="shared" si="2"/>
        <v>10637.377385496184</v>
      </c>
      <c r="L18" s="39">
        <v>7658</v>
      </c>
      <c r="M18" s="39">
        <v>19083000</v>
      </c>
      <c r="N18" s="39">
        <v>20217989</v>
      </c>
      <c r="O18" s="39">
        <v>15750236</v>
      </c>
      <c r="P18" s="62">
        <f t="shared" si="3"/>
        <v>0.7790209006444706</v>
      </c>
      <c r="Q18" s="46">
        <v>946114</v>
      </c>
      <c r="R18" s="73">
        <v>423475</v>
      </c>
      <c r="S18" s="135">
        <f t="shared" ref="S18:S31" si="4">R18/$R$37</f>
        <v>4.962763017064592E-2</v>
      </c>
      <c r="T18" s="46">
        <v>115291</v>
      </c>
      <c r="U18" s="72">
        <v>0</v>
      </c>
      <c r="V18" s="46">
        <v>274096</v>
      </c>
      <c r="W18" s="46">
        <v>69782</v>
      </c>
      <c r="X18" s="73">
        <v>103955</v>
      </c>
    </row>
    <row r="19" spans="1:24" ht="10.5" customHeight="1">
      <c r="A19" s="2" t="s">
        <v>40</v>
      </c>
      <c r="B19" s="115">
        <v>949</v>
      </c>
      <c r="C19" s="112">
        <f t="shared" si="0"/>
        <v>0.14646996838777659</v>
      </c>
      <c r="D19" s="46">
        <v>6602135</v>
      </c>
      <c r="E19" s="39">
        <f t="shared" si="1"/>
        <v>47497.374100719426</v>
      </c>
      <c r="F19" s="39">
        <v>19353</v>
      </c>
      <c r="G19" s="39">
        <v>1198316</v>
      </c>
      <c r="H19" s="39">
        <v>139</v>
      </c>
      <c r="I19" s="82">
        <v>1.3234314005522232E-2</v>
      </c>
      <c r="J19" s="39">
        <v>1828765</v>
      </c>
      <c r="K19" s="39">
        <f t="shared" si="2"/>
        <v>13156.582733812949</v>
      </c>
      <c r="L19" s="39">
        <v>463</v>
      </c>
      <c r="M19" s="39">
        <v>1149000</v>
      </c>
      <c r="N19" s="39">
        <v>2445407</v>
      </c>
      <c r="O19" s="39">
        <v>1427852</v>
      </c>
      <c r="P19" s="62">
        <f t="shared" si="3"/>
        <v>0.58389135223707134</v>
      </c>
      <c r="Q19" s="46">
        <v>85748</v>
      </c>
      <c r="R19" s="73">
        <v>24265</v>
      </c>
      <c r="S19" s="135">
        <f t="shared" si="4"/>
        <v>2.8436494387879411E-3</v>
      </c>
      <c r="T19" s="46">
        <v>16828</v>
      </c>
      <c r="U19" s="72">
        <v>0</v>
      </c>
      <c r="V19" s="46">
        <v>32102</v>
      </c>
      <c r="W19" s="72">
        <v>0</v>
      </c>
      <c r="X19" s="73">
        <v>3932</v>
      </c>
    </row>
    <row r="20" spans="1:24" ht="10.5" customHeight="1">
      <c r="A20" s="2" t="s">
        <v>39</v>
      </c>
      <c r="B20" s="115">
        <v>2089</v>
      </c>
      <c r="C20" s="112">
        <f t="shared" si="0"/>
        <v>0.17903303015797031</v>
      </c>
      <c r="D20" s="46">
        <v>17590686</v>
      </c>
      <c r="E20" s="39">
        <f t="shared" si="1"/>
        <v>47033.919786096259</v>
      </c>
      <c r="F20" s="39">
        <v>199411</v>
      </c>
      <c r="G20" s="39">
        <v>4406842</v>
      </c>
      <c r="H20" s="39">
        <v>374</v>
      </c>
      <c r="I20" s="82">
        <v>1.0725859646103989E-2</v>
      </c>
      <c r="J20" s="39">
        <v>4960306</v>
      </c>
      <c r="K20" s="39">
        <f t="shared" si="2"/>
        <v>13262.850267379679</v>
      </c>
      <c r="L20" s="39">
        <v>1290</v>
      </c>
      <c r="M20" s="39">
        <v>3187500</v>
      </c>
      <c r="N20" s="39">
        <v>5235449</v>
      </c>
      <c r="O20" s="39">
        <v>4342628</v>
      </c>
      <c r="P20" s="62">
        <f t="shared" si="3"/>
        <v>0.82946620242122504</v>
      </c>
      <c r="Q20" s="46">
        <v>260902</v>
      </c>
      <c r="R20" s="73">
        <v>65795</v>
      </c>
      <c r="S20" s="135">
        <f t="shared" si="4"/>
        <v>7.7106084823841984E-3</v>
      </c>
      <c r="T20" s="46">
        <v>88872</v>
      </c>
      <c r="U20" s="72">
        <v>0</v>
      </c>
      <c r="V20" s="46">
        <v>94052</v>
      </c>
      <c r="W20" s="46">
        <v>14480</v>
      </c>
      <c r="X20" s="73">
        <v>6546</v>
      </c>
    </row>
    <row r="21" spans="1:24" ht="10.5" customHeight="1">
      <c r="A21" s="2" t="s">
        <v>38</v>
      </c>
      <c r="B21" s="115">
        <v>1229</v>
      </c>
      <c r="C21" s="112">
        <f t="shared" si="0"/>
        <v>0.20829943043124491</v>
      </c>
      <c r="D21" s="46">
        <v>13546721</v>
      </c>
      <c r="E21" s="39">
        <f t="shared" si="1"/>
        <v>52916.87890625</v>
      </c>
      <c r="F21" s="39">
        <v>165242</v>
      </c>
      <c r="G21" s="39">
        <v>2680293</v>
      </c>
      <c r="H21" s="39">
        <v>256</v>
      </c>
      <c r="I21" s="82">
        <v>7.0035291220966814E-3</v>
      </c>
      <c r="J21" s="39">
        <v>3894206</v>
      </c>
      <c r="K21" s="39">
        <f t="shared" si="2"/>
        <v>15211.7421875</v>
      </c>
      <c r="L21" s="39">
        <v>809</v>
      </c>
      <c r="M21" s="39">
        <v>1989500</v>
      </c>
      <c r="N21" s="39">
        <v>5147964</v>
      </c>
      <c r="O21" s="39">
        <v>3525707</v>
      </c>
      <c r="P21" s="62">
        <f t="shared" si="3"/>
        <v>0.68487405894835318</v>
      </c>
      <c r="Q21" s="46">
        <v>212328</v>
      </c>
      <c r="R21" s="73">
        <v>37030</v>
      </c>
      <c r="S21" s="135">
        <f t="shared" si="4"/>
        <v>4.3395977217522133E-3</v>
      </c>
      <c r="T21" s="46">
        <v>91152</v>
      </c>
      <c r="U21" s="72">
        <v>0</v>
      </c>
      <c r="V21" s="46">
        <v>52759</v>
      </c>
      <c r="W21" s="46">
        <v>17244</v>
      </c>
      <c r="X21" s="73">
        <v>2968</v>
      </c>
    </row>
    <row r="22" spans="1:24" ht="10.5" customHeight="1">
      <c r="A22" s="2" t="s">
        <v>37</v>
      </c>
      <c r="B22" s="115">
        <v>708</v>
      </c>
      <c r="C22" s="112">
        <f t="shared" si="0"/>
        <v>0.23305084745762711</v>
      </c>
      <c r="D22" s="46">
        <v>9865044</v>
      </c>
      <c r="E22" s="39">
        <f t="shared" si="1"/>
        <v>59788.145454545454</v>
      </c>
      <c r="F22" s="39">
        <v>156611</v>
      </c>
      <c r="G22" s="39">
        <v>2661611</v>
      </c>
      <c r="H22" s="39">
        <v>165</v>
      </c>
      <c r="I22" s="82">
        <v>5.1248602310846065E-3</v>
      </c>
      <c r="J22" s="39">
        <v>2714873</v>
      </c>
      <c r="K22" s="39">
        <f t="shared" si="2"/>
        <v>16453.775757575757</v>
      </c>
      <c r="L22" s="39">
        <v>471</v>
      </c>
      <c r="M22" s="39">
        <v>1146500</v>
      </c>
      <c r="N22" s="39">
        <v>3498671</v>
      </c>
      <c r="O22" s="39">
        <v>2646100</v>
      </c>
      <c r="P22" s="62">
        <f t="shared" si="3"/>
        <v>0.75631575532537931</v>
      </c>
      <c r="Q22" s="46">
        <v>160110</v>
      </c>
      <c r="R22" s="73">
        <v>17747</v>
      </c>
      <c r="S22" s="135">
        <f t="shared" si="4"/>
        <v>2.0797958619480565E-3</v>
      </c>
      <c r="T22" s="46">
        <v>110459</v>
      </c>
      <c r="U22" s="72">
        <v>0</v>
      </c>
      <c r="V22" s="46">
        <v>18018</v>
      </c>
      <c r="W22" s="46">
        <v>16845</v>
      </c>
      <c r="X22" s="73">
        <v>1191</v>
      </c>
    </row>
    <row r="23" spans="1:24" ht="10.5" customHeight="1">
      <c r="A23" s="2" t="s">
        <v>36</v>
      </c>
      <c r="B23" s="115">
        <v>609</v>
      </c>
      <c r="C23" s="112">
        <f t="shared" si="0"/>
        <v>0.33825944170771755</v>
      </c>
      <c r="D23" s="46">
        <v>14118478</v>
      </c>
      <c r="E23" s="39">
        <f t="shared" si="1"/>
        <v>68536.300970873781</v>
      </c>
      <c r="F23" s="39">
        <v>408228</v>
      </c>
      <c r="G23" s="39">
        <v>3441656</v>
      </c>
      <c r="H23" s="39">
        <v>206</v>
      </c>
      <c r="I23" s="82">
        <v>4.3103448275862068E-3</v>
      </c>
      <c r="J23" s="39">
        <v>3880342</v>
      </c>
      <c r="K23" s="39">
        <f t="shared" si="2"/>
        <v>18836.611650485436</v>
      </c>
      <c r="L23" s="39">
        <v>590</v>
      </c>
      <c r="M23" s="39">
        <v>1412500</v>
      </c>
      <c r="N23" s="39">
        <v>5792208</v>
      </c>
      <c r="O23" s="39">
        <v>3804561</v>
      </c>
      <c r="P23" s="62">
        <f t="shared" si="3"/>
        <v>0.65684122531511302</v>
      </c>
      <c r="Q23" s="46">
        <v>231869</v>
      </c>
      <c r="R23" s="73">
        <v>17875</v>
      </c>
      <c r="S23" s="135">
        <f t="shared" si="4"/>
        <v>2.0947963617693982E-3</v>
      </c>
      <c r="T23" s="46">
        <v>179153</v>
      </c>
      <c r="U23" s="72">
        <v>0</v>
      </c>
      <c r="V23" s="46">
        <v>8168</v>
      </c>
      <c r="W23" s="46">
        <v>42383</v>
      </c>
      <c r="X23" s="84">
        <v>171</v>
      </c>
    </row>
    <row r="24" spans="1:24" ht="10.5" customHeight="1">
      <c r="A24" s="2" t="s">
        <v>35</v>
      </c>
      <c r="B24" s="115">
        <v>180</v>
      </c>
      <c r="C24" s="112">
        <f t="shared" si="0"/>
        <v>0.3888888888888889</v>
      </c>
      <c r="D24" s="46">
        <v>4533059</v>
      </c>
      <c r="E24" s="39">
        <f t="shared" si="1"/>
        <v>64757.985714285714</v>
      </c>
      <c r="F24" s="39">
        <v>136581</v>
      </c>
      <c r="G24" s="39">
        <v>1069656</v>
      </c>
      <c r="H24" s="39">
        <v>70</v>
      </c>
      <c r="I24" s="82">
        <v>3.5373187124159888E-3</v>
      </c>
      <c r="J24" s="39">
        <v>1086449</v>
      </c>
      <c r="K24" s="39">
        <f t="shared" si="2"/>
        <v>15520.7</v>
      </c>
      <c r="L24" s="39">
        <v>189</v>
      </c>
      <c r="M24" s="39">
        <v>451000</v>
      </c>
      <c r="N24" s="39">
        <v>2062535</v>
      </c>
      <c r="O24" s="39">
        <v>1439717</v>
      </c>
      <c r="P24" s="62">
        <f t="shared" si="3"/>
        <v>0.6980327606561828</v>
      </c>
      <c r="Q24" s="46">
        <v>88462</v>
      </c>
      <c r="R24" s="73">
        <v>5172</v>
      </c>
      <c r="S24" s="135">
        <f t="shared" si="4"/>
        <v>6.0611394590608819E-4</v>
      </c>
      <c r="T24" s="46">
        <v>84519</v>
      </c>
      <c r="U24" s="72">
        <v>0</v>
      </c>
      <c r="V24" s="46">
        <v>3598</v>
      </c>
      <c r="W24" s="46">
        <v>17350</v>
      </c>
      <c r="X24" s="84">
        <v>79</v>
      </c>
    </row>
    <row r="25" spans="1:24" ht="10.5" customHeight="1">
      <c r="A25" s="2" t="s">
        <v>34</v>
      </c>
      <c r="B25" s="115">
        <v>453</v>
      </c>
      <c r="C25" s="112">
        <f t="shared" si="0"/>
        <v>0.40397350993377484</v>
      </c>
      <c r="D25" s="46">
        <v>12216059</v>
      </c>
      <c r="E25" s="39">
        <f t="shared" si="1"/>
        <v>66754.420765027317</v>
      </c>
      <c r="F25" s="39">
        <v>111421</v>
      </c>
      <c r="G25" s="39">
        <v>2939708</v>
      </c>
      <c r="H25" s="39">
        <v>183</v>
      </c>
      <c r="I25" s="82">
        <v>3.1186625538949199E-3</v>
      </c>
      <c r="J25" s="39">
        <v>3161353</v>
      </c>
      <c r="K25" s="39">
        <f t="shared" si="2"/>
        <v>17275.153005464479</v>
      </c>
      <c r="L25" s="39">
        <v>493</v>
      </c>
      <c r="M25" s="39">
        <v>1209000</v>
      </c>
      <c r="N25" s="39">
        <v>5017419</v>
      </c>
      <c r="O25" s="39">
        <v>4226508</v>
      </c>
      <c r="P25" s="62">
        <f t="shared" si="3"/>
        <v>0.84236696197786154</v>
      </c>
      <c r="Q25" s="46">
        <v>263028</v>
      </c>
      <c r="R25" s="73">
        <v>14780</v>
      </c>
      <c r="S25" s="135">
        <f t="shared" si="4"/>
        <v>1.7320889637455498E-3</v>
      </c>
      <c r="T25" s="46">
        <v>193884</v>
      </c>
      <c r="U25" s="72">
        <v>0</v>
      </c>
      <c r="V25" s="46">
        <v>6346</v>
      </c>
      <c r="W25" s="46">
        <v>39289</v>
      </c>
      <c r="X25" s="84">
        <v>50</v>
      </c>
    </row>
    <row r="26" spans="1:24" ht="10.5" customHeight="1">
      <c r="A26" s="2" t="s">
        <v>33</v>
      </c>
      <c r="B26" s="115">
        <v>521</v>
      </c>
      <c r="C26" s="112">
        <f t="shared" si="0"/>
        <v>0.44913627639155468</v>
      </c>
      <c r="D26" s="46">
        <v>17632093</v>
      </c>
      <c r="E26" s="39">
        <f t="shared" si="1"/>
        <v>75350.824786324782</v>
      </c>
      <c r="F26" s="39">
        <v>714083</v>
      </c>
      <c r="G26" s="39">
        <v>4100055</v>
      </c>
      <c r="H26" s="39">
        <v>234</v>
      </c>
      <c r="I26" s="82">
        <v>3.0686109945446917E-3</v>
      </c>
      <c r="J26" s="39">
        <v>4127917</v>
      </c>
      <c r="K26" s="39">
        <f t="shared" si="2"/>
        <v>17640.670940170941</v>
      </c>
      <c r="L26" s="39">
        <v>658</v>
      </c>
      <c r="M26" s="39">
        <v>1590000</v>
      </c>
      <c r="N26" s="39">
        <v>8528204</v>
      </c>
      <c r="O26" s="39">
        <v>6386361</v>
      </c>
      <c r="P26" s="62">
        <f t="shared" si="3"/>
        <v>0.74885180983006505</v>
      </c>
      <c r="Q26" s="46">
        <v>403843</v>
      </c>
      <c r="R26" s="73">
        <v>19339</v>
      </c>
      <c r="S26" s="135">
        <f t="shared" si="4"/>
        <v>2.2663645784759935E-3</v>
      </c>
      <c r="T26" s="46">
        <v>326639</v>
      </c>
      <c r="U26" s="72">
        <v>0</v>
      </c>
      <c r="V26" s="46">
        <v>5547</v>
      </c>
      <c r="W26" s="46">
        <v>22369</v>
      </c>
      <c r="X26" s="74">
        <v>0</v>
      </c>
    </row>
    <row r="27" spans="1:24" ht="10.5" customHeight="1">
      <c r="A27" s="2" t="s">
        <v>32</v>
      </c>
      <c r="B27" s="115">
        <v>695</v>
      </c>
      <c r="C27" s="112">
        <f t="shared" si="0"/>
        <v>0.58992805755395683</v>
      </c>
      <c r="D27" s="46">
        <v>34031195</v>
      </c>
      <c r="E27" s="39">
        <f t="shared" si="1"/>
        <v>83002.914634146335</v>
      </c>
      <c r="F27" s="39">
        <v>387177</v>
      </c>
      <c r="G27" s="39">
        <v>7850388</v>
      </c>
      <c r="H27" s="39">
        <v>410</v>
      </c>
      <c r="I27" s="82">
        <v>2.9404171089245246E-3</v>
      </c>
      <c r="J27" s="39">
        <v>8364882</v>
      </c>
      <c r="K27" s="39">
        <f t="shared" si="2"/>
        <v>20402.151219512194</v>
      </c>
      <c r="L27" s="39">
        <v>1171</v>
      </c>
      <c r="M27" s="39">
        <v>2755000</v>
      </c>
      <c r="N27" s="39">
        <v>15448102</v>
      </c>
      <c r="O27" s="39">
        <v>14270687</v>
      </c>
      <c r="P27" s="62">
        <f t="shared" si="3"/>
        <v>0.92378254623124578</v>
      </c>
      <c r="Q27" s="46">
        <v>923178</v>
      </c>
      <c r="R27" s="73">
        <v>30714</v>
      </c>
      <c r="S27" s="135">
        <f t="shared" si="4"/>
        <v>3.5994168086928833E-3</v>
      </c>
      <c r="T27" s="46">
        <v>669077</v>
      </c>
      <c r="U27" s="72">
        <v>0</v>
      </c>
      <c r="V27" s="46">
        <v>13190</v>
      </c>
      <c r="W27" s="46">
        <v>129663</v>
      </c>
      <c r="X27" s="85" t="s">
        <v>117</v>
      </c>
    </row>
    <row r="28" spans="1:24" ht="10.5" customHeight="1">
      <c r="A28" s="2" t="s">
        <v>31</v>
      </c>
      <c r="B28" s="115">
        <v>481</v>
      </c>
      <c r="C28" s="112">
        <f t="shared" si="0"/>
        <v>0.66735966735966734</v>
      </c>
      <c r="D28" s="46">
        <v>32736590</v>
      </c>
      <c r="E28" s="39">
        <f t="shared" si="1"/>
        <v>101983.14641744549</v>
      </c>
      <c r="F28" s="39">
        <v>300726</v>
      </c>
      <c r="G28" s="39">
        <v>6080498</v>
      </c>
      <c r="H28" s="39">
        <v>321</v>
      </c>
      <c r="I28" s="82">
        <v>2.666821746643626E-3</v>
      </c>
      <c r="J28" s="39">
        <v>7026158</v>
      </c>
      <c r="K28" s="39">
        <f t="shared" si="2"/>
        <v>21888.342679127727</v>
      </c>
      <c r="L28" s="39">
        <v>958</v>
      </c>
      <c r="M28" s="39">
        <v>2212500</v>
      </c>
      <c r="N28" s="39">
        <v>17718160</v>
      </c>
      <c r="O28" s="39">
        <v>14375758</v>
      </c>
      <c r="P28" s="62">
        <f t="shared" si="3"/>
        <v>0.81135727411875724</v>
      </c>
      <c r="Q28" s="46">
        <v>945747</v>
      </c>
      <c r="R28" s="73">
        <v>23566</v>
      </c>
      <c r="S28" s="135">
        <f t="shared" si="4"/>
        <v>2.7617326467948328E-3</v>
      </c>
      <c r="T28" s="46">
        <v>665165</v>
      </c>
      <c r="U28" s="72">
        <v>0</v>
      </c>
      <c r="V28" s="46">
        <v>10979</v>
      </c>
      <c r="W28" s="46">
        <v>157363</v>
      </c>
      <c r="X28" s="74">
        <v>0</v>
      </c>
    </row>
    <row r="29" spans="1:24" ht="10.5" customHeight="1">
      <c r="A29" s="2" t="s">
        <v>30</v>
      </c>
      <c r="B29" s="115">
        <v>279</v>
      </c>
      <c r="C29" s="112">
        <f t="shared" si="0"/>
        <v>0.72759856630824371</v>
      </c>
      <c r="D29" s="46">
        <v>22262338</v>
      </c>
      <c r="E29" s="39">
        <f t="shared" si="1"/>
        <v>109666.68965517242</v>
      </c>
      <c r="F29" s="39">
        <v>434472</v>
      </c>
      <c r="G29" s="39">
        <v>4059217</v>
      </c>
      <c r="H29" s="39">
        <v>203</v>
      </c>
      <c r="I29" s="82">
        <v>1.947709282801631E-3</v>
      </c>
      <c r="J29" s="39">
        <v>4756430</v>
      </c>
      <c r="K29" s="39">
        <f t="shared" si="2"/>
        <v>23430.689655172413</v>
      </c>
      <c r="L29" s="39">
        <v>602</v>
      </c>
      <c r="M29" s="39">
        <v>1373500</v>
      </c>
      <c r="N29" s="39">
        <v>12507663</v>
      </c>
      <c r="O29" s="39">
        <v>11160651</v>
      </c>
      <c r="P29" s="62">
        <f t="shared" si="3"/>
        <v>0.89230506130521747</v>
      </c>
      <c r="Q29" s="46">
        <v>742794</v>
      </c>
      <c r="R29" s="73">
        <v>13600</v>
      </c>
      <c r="S29" s="135">
        <f t="shared" si="4"/>
        <v>1.593803106017556E-3</v>
      </c>
      <c r="T29" s="46">
        <v>484973</v>
      </c>
      <c r="U29" s="72">
        <v>0</v>
      </c>
      <c r="V29" s="46">
        <v>6718</v>
      </c>
      <c r="W29" s="46">
        <v>86510</v>
      </c>
      <c r="X29" s="74">
        <v>0</v>
      </c>
    </row>
    <row r="30" spans="1:24" ht="10.5" customHeight="1">
      <c r="A30" s="2" t="s">
        <v>29</v>
      </c>
      <c r="B30" s="115">
        <v>322</v>
      </c>
      <c r="C30" s="112">
        <f t="shared" si="0"/>
        <v>0.76708074534161486</v>
      </c>
      <c r="D30" s="46">
        <v>82254616</v>
      </c>
      <c r="E30" s="39">
        <f t="shared" si="1"/>
        <v>333014.63967611338</v>
      </c>
      <c r="F30" s="39">
        <v>1496237</v>
      </c>
      <c r="G30" s="39">
        <v>6059707</v>
      </c>
      <c r="H30" s="39">
        <v>247</v>
      </c>
      <c r="I30" s="82">
        <v>1.9006286694829828E-3</v>
      </c>
      <c r="J30" s="39">
        <v>10194027</v>
      </c>
      <c r="K30" s="39">
        <f t="shared" si="2"/>
        <v>41271.364372469638</v>
      </c>
      <c r="L30" s="39">
        <v>679</v>
      </c>
      <c r="M30" s="39">
        <v>1471500</v>
      </c>
      <c r="N30" s="39">
        <v>66025619</v>
      </c>
      <c r="O30" s="39">
        <v>16515201</v>
      </c>
      <c r="P30" s="62">
        <f t="shared" si="3"/>
        <v>0.25013322480172429</v>
      </c>
      <c r="Q30" s="46">
        <v>1112724</v>
      </c>
      <c r="R30" s="73">
        <v>8500</v>
      </c>
      <c r="S30" s="135">
        <f t="shared" si="4"/>
        <v>9.9612694126097255E-4</v>
      </c>
      <c r="T30" s="46">
        <v>667415</v>
      </c>
      <c r="U30" s="72">
        <v>0</v>
      </c>
      <c r="V30" s="46">
        <v>9076</v>
      </c>
      <c r="W30" s="46">
        <v>149631</v>
      </c>
      <c r="X30" s="74">
        <v>0</v>
      </c>
    </row>
    <row r="31" spans="1:24" ht="10.5" customHeight="1">
      <c r="A31" s="2" t="s">
        <v>28</v>
      </c>
      <c r="B31" s="115">
        <v>75</v>
      </c>
      <c r="C31" s="112">
        <f t="shared" si="0"/>
        <v>0.78666666666666663</v>
      </c>
      <c r="D31" s="46">
        <v>5241627</v>
      </c>
      <c r="E31" s="39">
        <f t="shared" si="1"/>
        <v>88841.135593220344</v>
      </c>
      <c r="F31" s="39">
        <v>2876209</v>
      </c>
      <c r="G31" s="39">
        <v>1287838</v>
      </c>
      <c r="H31" s="39">
        <v>59</v>
      </c>
      <c r="I31" s="82">
        <v>1.6623932828040912E-3</v>
      </c>
      <c r="J31" s="39">
        <v>1174160</v>
      </c>
      <c r="K31" s="39">
        <f t="shared" si="2"/>
        <v>19901.016949152541</v>
      </c>
      <c r="L31" s="39">
        <v>160</v>
      </c>
      <c r="M31" s="39">
        <v>332000</v>
      </c>
      <c r="N31" s="39">
        <v>5323838</v>
      </c>
      <c r="O31" s="39">
        <v>4575267</v>
      </c>
      <c r="P31" s="62">
        <f t="shared" si="3"/>
        <v>0.85939260360664615</v>
      </c>
      <c r="Q31" s="46">
        <v>310356</v>
      </c>
      <c r="R31" s="73">
        <v>11100</v>
      </c>
      <c r="S31" s="135">
        <f t="shared" si="4"/>
        <v>1.3008245938819758E-3</v>
      </c>
      <c r="T31" s="46">
        <v>203683</v>
      </c>
      <c r="U31" s="72">
        <v>0</v>
      </c>
      <c r="V31" s="76" t="s">
        <v>117</v>
      </c>
      <c r="W31" s="46">
        <v>41871</v>
      </c>
      <c r="X31" s="74">
        <v>0</v>
      </c>
    </row>
    <row r="32" spans="1:24" ht="10.5" customHeight="1">
      <c r="A32" s="2" t="s">
        <v>27</v>
      </c>
      <c r="B32" s="115">
        <v>209</v>
      </c>
      <c r="C32" s="112">
        <f t="shared" si="0"/>
        <v>0.84210526315789469</v>
      </c>
      <c r="D32" s="46">
        <v>26371955</v>
      </c>
      <c r="E32" s="39">
        <f t="shared" si="1"/>
        <v>149840.65340909091</v>
      </c>
      <c r="F32" s="39">
        <v>4505793</v>
      </c>
      <c r="G32" s="39">
        <v>5048681</v>
      </c>
      <c r="H32" s="39">
        <v>176</v>
      </c>
      <c r="I32" s="82">
        <v>1.4997741817283194E-3</v>
      </c>
      <c r="J32" s="39">
        <v>5834900</v>
      </c>
      <c r="K32" s="39">
        <f t="shared" si="2"/>
        <v>33152.840909090912</v>
      </c>
      <c r="L32" s="39">
        <v>495</v>
      </c>
      <c r="M32" s="39">
        <v>1001500</v>
      </c>
      <c r="N32" s="39">
        <v>18992667</v>
      </c>
      <c r="O32" s="39">
        <v>15737910</v>
      </c>
      <c r="P32" s="62">
        <f t="shared" si="3"/>
        <v>0.82863086053159363</v>
      </c>
      <c r="Q32" s="46">
        <v>1074485</v>
      </c>
      <c r="R32" s="84" t="s">
        <v>117</v>
      </c>
      <c r="S32" s="135">
        <v>0</v>
      </c>
      <c r="T32" s="46">
        <v>596003</v>
      </c>
      <c r="U32" s="72">
        <v>0</v>
      </c>
      <c r="V32" s="46">
        <v>6173</v>
      </c>
      <c r="W32" s="46">
        <v>60727</v>
      </c>
      <c r="X32" s="74">
        <v>0</v>
      </c>
    </row>
    <row r="33" spans="1:24" ht="10.5" customHeight="1">
      <c r="A33" s="1" t="s">
        <v>26</v>
      </c>
      <c r="B33" s="115">
        <v>131</v>
      </c>
      <c r="C33" s="112">
        <f t="shared" si="0"/>
        <v>0.8854961832061069</v>
      </c>
      <c r="D33" s="46">
        <v>23094873</v>
      </c>
      <c r="E33" s="39">
        <f t="shared" si="1"/>
        <v>199093.7327586207</v>
      </c>
      <c r="F33" s="39">
        <v>349061</v>
      </c>
      <c r="G33" s="39">
        <v>3925047</v>
      </c>
      <c r="H33" s="39">
        <v>116</v>
      </c>
      <c r="I33" s="82">
        <v>1.5092964856812002E-3</v>
      </c>
      <c r="J33" s="39">
        <v>3626110</v>
      </c>
      <c r="K33" s="39">
        <f t="shared" si="2"/>
        <v>31259.568965517243</v>
      </c>
      <c r="L33" s="39">
        <v>330</v>
      </c>
      <c r="M33" s="39">
        <v>660000</v>
      </c>
      <c r="N33" s="39">
        <v>15232777</v>
      </c>
      <c r="O33" s="39">
        <v>12742736</v>
      </c>
      <c r="P33" s="62">
        <f t="shared" si="3"/>
        <v>0.83653400821137214</v>
      </c>
      <c r="Q33" s="46">
        <v>882553</v>
      </c>
      <c r="R33" s="74">
        <v>0</v>
      </c>
      <c r="S33" s="131">
        <v>0</v>
      </c>
      <c r="T33" s="46">
        <v>549496</v>
      </c>
      <c r="U33" s="72">
        <v>0</v>
      </c>
      <c r="V33" s="76" t="s">
        <v>117</v>
      </c>
      <c r="W33" s="46">
        <v>24000</v>
      </c>
      <c r="X33" s="74">
        <v>0</v>
      </c>
    </row>
    <row r="34" spans="1:24" ht="10.5" customHeight="1">
      <c r="A34" s="2" t="s">
        <v>25</v>
      </c>
      <c r="B34" s="115">
        <v>177</v>
      </c>
      <c r="C34" s="112">
        <f t="shared" si="0"/>
        <v>0.88700564971751417</v>
      </c>
      <c r="D34" s="46">
        <v>34501342</v>
      </c>
      <c r="E34" s="39">
        <f t="shared" si="1"/>
        <v>219753.77070063693</v>
      </c>
      <c r="F34" s="39">
        <v>2217678</v>
      </c>
      <c r="G34" s="39">
        <v>5216542</v>
      </c>
      <c r="H34" s="39">
        <v>157</v>
      </c>
      <c r="I34" s="82">
        <v>1.8516989632844658E-3</v>
      </c>
      <c r="J34" s="39">
        <v>7301730</v>
      </c>
      <c r="K34" s="39">
        <f t="shared" si="2"/>
        <v>46507.834394904457</v>
      </c>
      <c r="L34" s="39">
        <v>412</v>
      </c>
      <c r="M34" s="39">
        <v>826000</v>
      </c>
      <c r="N34" s="39">
        <v>23374748</v>
      </c>
      <c r="O34" s="39">
        <v>21779659</v>
      </c>
      <c r="P34" s="62">
        <f t="shared" si="3"/>
        <v>0.93176016271918738</v>
      </c>
      <c r="Q34" s="46">
        <v>1537671</v>
      </c>
      <c r="R34" s="74">
        <v>0</v>
      </c>
      <c r="S34" s="131">
        <v>0</v>
      </c>
      <c r="T34" s="46">
        <v>945472</v>
      </c>
      <c r="U34" s="72">
        <v>0</v>
      </c>
      <c r="V34" s="46">
        <v>4794</v>
      </c>
      <c r="W34" s="72">
        <v>0</v>
      </c>
      <c r="X34" s="74">
        <v>0</v>
      </c>
    </row>
    <row r="35" spans="1:24" ht="10.5" customHeight="1">
      <c r="A35" s="2" t="s">
        <v>24</v>
      </c>
      <c r="B35" s="115">
        <v>101</v>
      </c>
      <c r="C35" s="112">
        <f t="shared" si="0"/>
        <v>0.88118811881188119</v>
      </c>
      <c r="D35" s="46">
        <v>24044662</v>
      </c>
      <c r="E35" s="39">
        <f t="shared" si="1"/>
        <v>270164.74157303368</v>
      </c>
      <c r="F35" s="39">
        <v>435511</v>
      </c>
      <c r="G35" s="39">
        <v>4524741</v>
      </c>
      <c r="H35" s="39">
        <v>89</v>
      </c>
      <c r="I35" s="82">
        <v>2.1595651751916919E-3</v>
      </c>
      <c r="J35" s="39">
        <v>3697038</v>
      </c>
      <c r="K35" s="39">
        <f t="shared" si="2"/>
        <v>41539.752808988764</v>
      </c>
      <c r="L35" s="39">
        <v>241</v>
      </c>
      <c r="M35" s="39">
        <v>482000</v>
      </c>
      <c r="N35" s="39">
        <v>15776394</v>
      </c>
      <c r="O35" s="39">
        <v>15897986</v>
      </c>
      <c r="P35" s="62">
        <f t="shared" si="3"/>
        <v>1.0077072111662526</v>
      </c>
      <c r="Q35" s="46">
        <v>1154801</v>
      </c>
      <c r="R35" s="74">
        <v>0</v>
      </c>
      <c r="S35" s="131">
        <v>0</v>
      </c>
      <c r="T35" s="46">
        <v>637345</v>
      </c>
      <c r="U35" s="72">
        <v>0</v>
      </c>
      <c r="V35" s="76" t="s">
        <v>117</v>
      </c>
      <c r="W35" s="72">
        <v>0</v>
      </c>
      <c r="X35" s="74">
        <v>0</v>
      </c>
    </row>
    <row r="36" spans="1:24" ht="10.5" customHeight="1">
      <c r="A36" s="8" t="s">
        <v>4</v>
      </c>
      <c r="B36" s="115">
        <v>319</v>
      </c>
      <c r="C36" s="112">
        <f t="shared" si="0"/>
        <v>0.89341692789968652</v>
      </c>
      <c r="D36" s="46">
        <v>237689264</v>
      </c>
      <c r="E36" s="39">
        <f t="shared" si="1"/>
        <v>833997.41754385969</v>
      </c>
      <c r="F36" s="39">
        <v>25864311</v>
      </c>
      <c r="G36" s="39">
        <v>21233257</v>
      </c>
      <c r="H36" s="39">
        <v>285</v>
      </c>
      <c r="I36" s="82">
        <v>3.5138334073087736E-3</v>
      </c>
      <c r="J36" s="39">
        <v>41757830</v>
      </c>
      <c r="K36" s="39">
        <f t="shared" si="2"/>
        <v>146518.70175438595</v>
      </c>
      <c r="L36" s="39">
        <v>815</v>
      </c>
      <c r="M36" s="39">
        <v>1632500</v>
      </c>
      <c r="N36" s="39">
        <v>198929988</v>
      </c>
      <c r="O36" s="39">
        <v>191508108</v>
      </c>
      <c r="P36" s="62">
        <f t="shared" si="3"/>
        <v>0.96269099458247587</v>
      </c>
      <c r="Q36" s="67">
        <v>14481913</v>
      </c>
      <c r="R36" s="74">
        <v>0</v>
      </c>
      <c r="S36" s="132">
        <v>0</v>
      </c>
      <c r="T36" s="46">
        <v>11068963</v>
      </c>
      <c r="U36" s="72">
        <v>0</v>
      </c>
      <c r="V36" s="46">
        <v>3772</v>
      </c>
      <c r="W36" s="76" t="s">
        <v>117</v>
      </c>
      <c r="X36" s="74">
        <v>0</v>
      </c>
    </row>
    <row r="37" spans="1:24" ht="10.5" customHeight="1" thickBot="1">
      <c r="A37" s="21" t="s">
        <v>1</v>
      </c>
      <c r="B37" s="116">
        <f t="shared" ref="B37:V37" si="5">SUM(B14:B36)</f>
        <v>1055797</v>
      </c>
      <c r="C37" s="113">
        <f t="shared" si="0"/>
        <v>0.30566576718819999</v>
      </c>
      <c r="D37" s="24">
        <f t="shared" si="5"/>
        <v>42097902428.659996</v>
      </c>
      <c r="E37" s="24">
        <f t="shared" si="1"/>
        <v>130446.74015220576</v>
      </c>
      <c r="F37" s="24">
        <f t="shared" si="5"/>
        <v>7203391525</v>
      </c>
      <c r="G37" s="24">
        <f t="shared" si="5"/>
        <v>6843818697.750001</v>
      </c>
      <c r="H37" s="24">
        <f t="shared" si="5"/>
        <v>322721</v>
      </c>
      <c r="I37" s="60">
        <v>0.18308593472988496</v>
      </c>
      <c r="J37" s="24">
        <f t="shared" si="5"/>
        <v>10995760612.4</v>
      </c>
      <c r="K37" s="24">
        <f t="shared" si="2"/>
        <v>34072.033156813472</v>
      </c>
      <c r="L37" s="24">
        <f t="shared" si="5"/>
        <v>628796</v>
      </c>
      <c r="M37" s="24">
        <f t="shared" si="5"/>
        <v>1498281841</v>
      </c>
      <c r="N37" s="24">
        <f t="shared" si="5"/>
        <v>29963432802.510002</v>
      </c>
      <c r="O37" s="80">
        <f t="shared" si="5"/>
        <v>-4110850921</v>
      </c>
      <c r="P37" s="63">
        <f t="shared" si="3"/>
        <v>-0.13719559264436612</v>
      </c>
      <c r="Q37" s="24">
        <f>SUM(Q14:Q36)</f>
        <v>28184963</v>
      </c>
      <c r="R37" s="24">
        <f t="shared" si="5"/>
        <v>8533049</v>
      </c>
      <c r="S37" s="60">
        <f>SUM(S14:S36)</f>
        <v>0.99999999999999967</v>
      </c>
      <c r="T37" s="24">
        <f>SUM(T14:T36)</f>
        <v>17808670</v>
      </c>
      <c r="U37" s="83">
        <f t="shared" si="5"/>
        <v>0</v>
      </c>
      <c r="V37" s="24">
        <f t="shared" si="5"/>
        <v>1510787</v>
      </c>
      <c r="W37" s="24">
        <f>SUM(W14:W36)</f>
        <v>1262301</v>
      </c>
      <c r="X37" s="75">
        <f>SUM(X14:X36)</f>
        <v>405355</v>
      </c>
    </row>
    <row r="38" spans="1:24" ht="11.25" customHeight="1" thickBot="1">
      <c r="A38" s="30" t="s">
        <v>89</v>
      </c>
      <c r="B38" s="58"/>
      <c r="C38" s="58"/>
      <c r="D38" s="34"/>
      <c r="E38" s="34"/>
      <c r="F38" s="34"/>
      <c r="G38" s="34"/>
      <c r="H38" s="34"/>
      <c r="I38" s="35" t="s">
        <v>10</v>
      </c>
      <c r="J38" s="35"/>
      <c r="K38" s="35"/>
      <c r="L38" s="36"/>
      <c r="M38" s="36"/>
      <c r="N38" s="37"/>
      <c r="O38" s="37"/>
      <c r="P38" s="37"/>
      <c r="Q38" s="37"/>
      <c r="R38" s="37"/>
      <c r="S38" s="37"/>
      <c r="T38" s="34"/>
      <c r="U38" s="34"/>
      <c r="V38" s="38"/>
      <c r="W38" s="38"/>
      <c r="X38" s="38"/>
    </row>
    <row r="39" spans="1:24" ht="10.5" customHeight="1">
      <c r="A39" s="2" t="s">
        <v>5</v>
      </c>
      <c r="B39" s="117">
        <v>69351</v>
      </c>
      <c r="C39" s="111">
        <f t="shared" ref="C39:C58" si="6">H39/B39</f>
        <v>0.41080878430015427</v>
      </c>
      <c r="D39" s="47">
        <v>-11040581800</v>
      </c>
      <c r="E39" s="47">
        <f t="shared" ref="E39:E58" si="7">D39/H39</f>
        <v>-387524.8087048087</v>
      </c>
      <c r="F39" s="27">
        <v>6200140755</v>
      </c>
      <c r="G39" s="27">
        <v>463127396</v>
      </c>
      <c r="H39" s="27">
        <v>28490</v>
      </c>
      <c r="I39" s="59">
        <v>0.98224444061368732</v>
      </c>
      <c r="J39" s="39">
        <v>815647143</v>
      </c>
      <c r="K39" s="27">
        <f t="shared" ref="K39:K58" si="8">J39/H39</f>
        <v>28629.24334854335</v>
      </c>
      <c r="L39" s="27">
        <v>49966</v>
      </c>
      <c r="M39" s="27">
        <v>107831254</v>
      </c>
      <c r="N39" s="47">
        <v>-6227046838</v>
      </c>
      <c r="O39" s="47">
        <v>-1689854345</v>
      </c>
      <c r="P39" s="64">
        <f t="shared" ref="P39:P57" si="9">O39/N39</f>
        <v>0.27137331530699499</v>
      </c>
      <c r="Q39" s="27">
        <v>80737</v>
      </c>
      <c r="R39" s="133">
        <v>313842</v>
      </c>
      <c r="S39" s="134">
        <f>R39/$R$58</f>
        <v>3.67795848822619E-2</v>
      </c>
      <c r="T39" s="27">
        <v>30843</v>
      </c>
      <c r="U39" s="45">
        <v>0</v>
      </c>
      <c r="V39" s="27">
        <v>14692</v>
      </c>
      <c r="W39" s="27">
        <v>42650</v>
      </c>
      <c r="X39" s="26">
        <v>0</v>
      </c>
    </row>
    <row r="40" spans="1:24" ht="10.5" customHeight="1">
      <c r="A40" s="12" t="s">
        <v>61</v>
      </c>
      <c r="B40" s="118">
        <v>180035</v>
      </c>
      <c r="C40" s="112">
        <f t="shared" si="6"/>
        <v>0.20039992223734274</v>
      </c>
      <c r="D40" s="27">
        <v>68096477.700000003</v>
      </c>
      <c r="E40" s="27">
        <f t="shared" si="7"/>
        <v>1887.4269713683861</v>
      </c>
      <c r="F40" s="27">
        <v>6065428</v>
      </c>
      <c r="G40" s="27">
        <v>29005999.48</v>
      </c>
      <c r="H40" s="27">
        <v>36079</v>
      </c>
      <c r="I40" s="82">
        <v>0.84911743939750528</v>
      </c>
      <c r="J40" s="39">
        <v>199291534</v>
      </c>
      <c r="K40" s="27">
        <f t="shared" si="8"/>
        <v>5523.7543723495664</v>
      </c>
      <c r="L40" s="27">
        <v>31675</v>
      </c>
      <c r="M40" s="27">
        <v>80073654</v>
      </c>
      <c r="N40" s="47">
        <v>-234209281.77999997</v>
      </c>
      <c r="O40" s="47">
        <v>-233675787</v>
      </c>
      <c r="P40" s="62">
        <f t="shared" si="9"/>
        <v>0.99772214501515311</v>
      </c>
      <c r="Q40" s="27">
        <v>3849</v>
      </c>
      <c r="R40" s="133">
        <v>259509</v>
      </c>
      <c r="S40" s="135">
        <f>R40/$R$58</f>
        <v>3.0412224282316908E-2</v>
      </c>
      <c r="T40" s="27">
        <v>924</v>
      </c>
      <c r="U40" s="72">
        <v>0</v>
      </c>
      <c r="V40" s="46">
        <v>23292</v>
      </c>
      <c r="W40" s="39">
        <v>24340</v>
      </c>
      <c r="X40" s="73">
        <v>99</v>
      </c>
    </row>
    <row r="41" spans="1:24" ht="10.5" customHeight="1">
      <c r="A41" s="12" t="s">
        <v>60</v>
      </c>
      <c r="B41" s="118">
        <v>219949</v>
      </c>
      <c r="C41" s="112">
        <f t="shared" si="6"/>
        <v>0.17694101814511545</v>
      </c>
      <c r="D41" s="27">
        <v>272541601</v>
      </c>
      <c r="E41" s="27">
        <f t="shared" si="7"/>
        <v>7002.9703736060437</v>
      </c>
      <c r="F41" s="27">
        <v>10484851</v>
      </c>
      <c r="G41" s="27">
        <v>110424019</v>
      </c>
      <c r="H41" s="27">
        <v>38918</v>
      </c>
      <c r="I41" s="82">
        <v>0.60323020646041292</v>
      </c>
      <c r="J41" s="39">
        <v>353141789.64999998</v>
      </c>
      <c r="K41" s="27">
        <f t="shared" si="8"/>
        <v>9073.9963423094705</v>
      </c>
      <c r="L41" s="27">
        <v>60007</v>
      </c>
      <c r="M41" s="27">
        <v>150283589</v>
      </c>
      <c r="N41" s="47">
        <v>-330822945.64999998</v>
      </c>
      <c r="O41" s="47">
        <v>-327483768</v>
      </c>
      <c r="P41" s="62">
        <f t="shared" si="9"/>
        <v>0.98990645088586837</v>
      </c>
      <c r="Q41" s="27">
        <v>88644</v>
      </c>
      <c r="R41" s="133">
        <v>808181</v>
      </c>
      <c r="S41" s="135">
        <f t="shared" ref="S41:S52" si="10">R41/$R$58</f>
        <v>9.4711866766498121E-2</v>
      </c>
      <c r="T41" s="27">
        <v>9146</v>
      </c>
      <c r="U41" s="72">
        <v>0</v>
      </c>
      <c r="V41" s="46">
        <v>73762</v>
      </c>
      <c r="W41" s="46">
        <v>48218</v>
      </c>
      <c r="X41" s="73">
        <v>7648</v>
      </c>
    </row>
    <row r="42" spans="1:24" ht="10.5" customHeight="1">
      <c r="A42" s="12" t="s">
        <v>59</v>
      </c>
      <c r="B42" s="118">
        <v>184139</v>
      </c>
      <c r="C42" s="112">
        <f t="shared" si="6"/>
        <v>0.18425211389222274</v>
      </c>
      <c r="D42" s="27">
        <v>422432615</v>
      </c>
      <c r="E42" s="27">
        <f t="shared" si="7"/>
        <v>12450.855193350624</v>
      </c>
      <c r="F42" s="27">
        <v>7979079</v>
      </c>
      <c r="G42" s="27">
        <v>164739431.80000001</v>
      </c>
      <c r="H42" s="27">
        <v>33928</v>
      </c>
      <c r="I42" s="82">
        <v>0.55944332684760745</v>
      </c>
      <c r="J42" s="39">
        <v>399761981</v>
      </c>
      <c r="K42" s="27">
        <f t="shared" si="8"/>
        <v>11782.656832115068</v>
      </c>
      <c r="L42" s="27">
        <v>63959</v>
      </c>
      <c r="M42" s="27">
        <v>159834194</v>
      </c>
      <c r="N42" s="47">
        <v>-293923912.80000001</v>
      </c>
      <c r="O42" s="47">
        <v>-291155439</v>
      </c>
      <c r="P42" s="62">
        <f t="shared" si="9"/>
        <v>0.99058098480784784</v>
      </c>
      <c r="Q42" s="27">
        <v>423429</v>
      </c>
      <c r="R42" s="133">
        <v>1350363</v>
      </c>
      <c r="S42" s="135">
        <f t="shared" si="10"/>
        <v>0.15825093703317536</v>
      </c>
      <c r="T42" s="27">
        <v>15315</v>
      </c>
      <c r="U42" s="72">
        <v>0</v>
      </c>
      <c r="V42" s="46">
        <v>122979</v>
      </c>
      <c r="W42" s="46">
        <v>45602</v>
      </c>
      <c r="X42" s="73">
        <v>67481</v>
      </c>
    </row>
    <row r="43" spans="1:24" ht="10.5" customHeight="1">
      <c r="A43" s="12" t="s">
        <v>58</v>
      </c>
      <c r="B43" s="118">
        <v>117415</v>
      </c>
      <c r="C43" s="112">
        <f t="shared" si="6"/>
        <v>0.22400885747136226</v>
      </c>
      <c r="D43" s="27">
        <v>456417631</v>
      </c>
      <c r="E43" s="27">
        <f t="shared" si="7"/>
        <v>17352.962930575621</v>
      </c>
      <c r="F43" s="27">
        <v>5942080</v>
      </c>
      <c r="G43" s="27">
        <v>191460250</v>
      </c>
      <c r="H43" s="27">
        <v>26302</v>
      </c>
      <c r="I43" s="82">
        <v>0.44076147065723764</v>
      </c>
      <c r="J43" s="39">
        <v>357584784</v>
      </c>
      <c r="K43" s="27">
        <f t="shared" si="8"/>
        <v>13595.345753174664</v>
      </c>
      <c r="L43" s="27">
        <v>56473</v>
      </c>
      <c r="M43" s="27">
        <v>140831186</v>
      </c>
      <c r="N43" s="47">
        <v>-227516509</v>
      </c>
      <c r="O43" s="47">
        <v>-227821010</v>
      </c>
      <c r="P43" s="62">
        <f t="shared" si="9"/>
        <v>1.0013383688126123</v>
      </c>
      <c r="Q43" s="27">
        <v>803989</v>
      </c>
      <c r="R43" s="133">
        <v>1407385</v>
      </c>
      <c r="S43" s="135">
        <f t="shared" si="10"/>
        <v>0.16493342532077337</v>
      </c>
      <c r="T43" s="27">
        <v>27761</v>
      </c>
      <c r="U43" s="72">
        <v>0</v>
      </c>
      <c r="V43" s="46">
        <v>168199</v>
      </c>
      <c r="W43" s="46">
        <v>24897</v>
      </c>
      <c r="X43" s="73">
        <v>123233</v>
      </c>
    </row>
    <row r="44" spans="1:24" ht="10.5" customHeight="1">
      <c r="A44" s="12" t="s">
        <v>57</v>
      </c>
      <c r="B44" s="118">
        <v>60479</v>
      </c>
      <c r="C44" s="112">
        <f t="shared" si="6"/>
        <v>0.33813389771656277</v>
      </c>
      <c r="D44" s="27">
        <v>458345652.63</v>
      </c>
      <c r="E44" s="27">
        <f t="shared" si="7"/>
        <v>22412.990348655258</v>
      </c>
      <c r="F44" s="27">
        <v>5138935</v>
      </c>
      <c r="G44" s="27">
        <v>213927002</v>
      </c>
      <c r="H44" s="27">
        <v>20450</v>
      </c>
      <c r="I44" s="82">
        <v>0.3338939050075922</v>
      </c>
      <c r="J44" s="39">
        <v>324487778.62</v>
      </c>
      <c r="K44" s="27">
        <f t="shared" si="8"/>
        <v>15867.373037652813</v>
      </c>
      <c r="L44" s="27">
        <v>45832</v>
      </c>
      <c r="M44" s="27">
        <v>114596002</v>
      </c>
      <c r="N44" s="47">
        <v>-189526194.99000001</v>
      </c>
      <c r="O44" s="47">
        <v>-192012044</v>
      </c>
      <c r="P44" s="62">
        <f t="shared" si="9"/>
        <v>1.013116123658427</v>
      </c>
      <c r="Q44" s="27">
        <v>706249</v>
      </c>
      <c r="R44" s="133">
        <v>1058963</v>
      </c>
      <c r="S44" s="135">
        <f t="shared" si="10"/>
        <v>0.12410136165865214</v>
      </c>
      <c r="T44" s="27">
        <v>52170</v>
      </c>
      <c r="U44" s="72">
        <v>0</v>
      </c>
      <c r="V44" s="46">
        <v>183695</v>
      </c>
      <c r="W44" s="46">
        <v>58998</v>
      </c>
      <c r="X44" s="73">
        <v>100314</v>
      </c>
    </row>
    <row r="45" spans="1:24" ht="10.5" customHeight="1">
      <c r="A45" s="12" t="s">
        <v>56</v>
      </c>
      <c r="B45" s="118">
        <v>37503</v>
      </c>
      <c r="C45" s="112">
        <f t="shared" si="6"/>
        <v>0.4406580806868784</v>
      </c>
      <c r="D45" s="27">
        <v>452847245</v>
      </c>
      <c r="E45" s="27">
        <f t="shared" si="7"/>
        <v>27402.108495703738</v>
      </c>
      <c r="F45" s="27">
        <v>6199790</v>
      </c>
      <c r="G45" s="27">
        <v>243008870.80000001</v>
      </c>
      <c r="H45" s="27">
        <v>16526</v>
      </c>
      <c r="I45" s="82">
        <v>0.2520898163402282</v>
      </c>
      <c r="J45" s="39">
        <v>286383770</v>
      </c>
      <c r="K45" s="27">
        <f t="shared" si="8"/>
        <v>17329.285368510227</v>
      </c>
      <c r="L45" s="27">
        <v>37023</v>
      </c>
      <c r="M45" s="27">
        <v>91913357</v>
      </c>
      <c r="N45" s="47">
        <v>-162258962.80000001</v>
      </c>
      <c r="O45" s="47">
        <v>-167311617</v>
      </c>
      <c r="P45" s="62">
        <f t="shared" si="9"/>
        <v>1.0311394459375898</v>
      </c>
      <c r="Q45" s="27">
        <v>606940</v>
      </c>
      <c r="R45" s="133">
        <v>803743</v>
      </c>
      <c r="S45" s="135">
        <f t="shared" si="10"/>
        <v>9.4191771311755032E-2</v>
      </c>
      <c r="T45" s="27">
        <v>89083</v>
      </c>
      <c r="U45" s="72">
        <v>0</v>
      </c>
      <c r="V45" s="46">
        <v>202538</v>
      </c>
      <c r="W45" s="46">
        <v>34140</v>
      </c>
      <c r="X45" s="73">
        <v>62258</v>
      </c>
    </row>
    <row r="46" spans="1:24" ht="10.5" customHeight="1">
      <c r="A46" s="12" t="s">
        <v>55</v>
      </c>
      <c r="B46" s="118">
        <v>46012</v>
      </c>
      <c r="C46" s="112">
        <f t="shared" si="6"/>
        <v>0.51912544553594719</v>
      </c>
      <c r="D46" s="27">
        <v>826794045</v>
      </c>
      <c r="E46" s="27">
        <f t="shared" si="7"/>
        <v>34614.169178598342</v>
      </c>
      <c r="F46" s="27">
        <v>8425544</v>
      </c>
      <c r="G46" s="27">
        <v>504269322</v>
      </c>
      <c r="H46" s="27">
        <v>23886</v>
      </c>
      <c r="I46" s="82">
        <v>0.17253683906385436</v>
      </c>
      <c r="J46" s="39">
        <v>460868113</v>
      </c>
      <c r="K46" s="27">
        <f t="shared" si="8"/>
        <v>19294.486854224233</v>
      </c>
      <c r="L46" s="27">
        <v>52984</v>
      </c>
      <c r="M46" s="27">
        <v>131944717</v>
      </c>
      <c r="N46" s="47">
        <v>-261862563</v>
      </c>
      <c r="O46" s="47">
        <v>-275846687</v>
      </c>
      <c r="P46" s="62">
        <f t="shared" si="9"/>
        <v>1.0534025323810796</v>
      </c>
      <c r="Q46" s="27">
        <v>817727</v>
      </c>
      <c r="R46" s="133">
        <v>1045253</v>
      </c>
      <c r="S46" s="135">
        <f t="shared" si="10"/>
        <v>0.12249466749810062</v>
      </c>
      <c r="T46" s="27">
        <v>230307</v>
      </c>
      <c r="U46" s="72">
        <v>0</v>
      </c>
      <c r="V46" s="46">
        <v>262889</v>
      </c>
      <c r="W46" s="46">
        <v>89564</v>
      </c>
      <c r="X46" s="73">
        <v>41319</v>
      </c>
    </row>
    <row r="47" spans="1:24" ht="10.5" customHeight="1">
      <c r="A47" s="12" t="s">
        <v>54</v>
      </c>
      <c r="B47" s="118">
        <v>30283</v>
      </c>
      <c r="C47" s="112">
        <f t="shared" si="6"/>
        <v>0.56345144140276726</v>
      </c>
      <c r="D47" s="27">
        <v>763649518.31999993</v>
      </c>
      <c r="E47" s="27">
        <f t="shared" si="7"/>
        <v>44754.704232549957</v>
      </c>
      <c r="F47" s="27">
        <v>7009538</v>
      </c>
      <c r="G47" s="27">
        <v>522612803.80000001</v>
      </c>
      <c r="H47" s="27">
        <v>17063</v>
      </c>
      <c r="I47" s="82">
        <v>0.1265857530750627</v>
      </c>
      <c r="J47" s="39">
        <v>344521039</v>
      </c>
      <c r="K47" s="27">
        <f t="shared" si="8"/>
        <v>20191.117564320459</v>
      </c>
      <c r="L47" s="27">
        <v>35391</v>
      </c>
      <c r="M47" s="27">
        <v>88239599</v>
      </c>
      <c r="N47" s="47">
        <v>-184714385.48000002</v>
      </c>
      <c r="O47" s="47">
        <v>-211856149</v>
      </c>
      <c r="P47" s="62">
        <f t="shared" si="9"/>
        <v>1.1469390889587143</v>
      </c>
      <c r="Q47" s="27">
        <v>599784</v>
      </c>
      <c r="R47" s="133">
        <v>538062</v>
      </c>
      <c r="S47" s="135">
        <f t="shared" si="10"/>
        <v>6.3056241678677807E-2</v>
      </c>
      <c r="T47" s="27">
        <v>350484</v>
      </c>
      <c r="U47" s="72">
        <v>0</v>
      </c>
      <c r="V47" s="46">
        <v>130155</v>
      </c>
      <c r="W47" s="46">
        <v>51444</v>
      </c>
      <c r="X47" s="73">
        <v>3003</v>
      </c>
    </row>
    <row r="48" spans="1:24" ht="10.5" customHeight="1">
      <c r="A48" s="12" t="s">
        <v>53</v>
      </c>
      <c r="B48" s="118">
        <v>22842</v>
      </c>
      <c r="C48" s="112">
        <f t="shared" si="6"/>
        <v>0.60161106733210756</v>
      </c>
      <c r="D48" s="27">
        <v>753827871</v>
      </c>
      <c r="E48" s="27">
        <f t="shared" si="7"/>
        <v>54855.761242904962</v>
      </c>
      <c r="F48" s="27">
        <v>8863779</v>
      </c>
      <c r="G48" s="27">
        <v>533043088.30999994</v>
      </c>
      <c r="H48" s="27">
        <v>13742</v>
      </c>
      <c r="I48" s="82">
        <v>0.10989643728257827</v>
      </c>
      <c r="J48" s="39">
        <v>297513008</v>
      </c>
      <c r="K48" s="27">
        <f t="shared" si="8"/>
        <v>21649.905981662057</v>
      </c>
      <c r="L48" s="27">
        <v>27879</v>
      </c>
      <c r="M48" s="27">
        <v>69160714</v>
      </c>
      <c r="N48" s="47">
        <v>-137025160.31</v>
      </c>
      <c r="O48" s="47">
        <v>-171480132</v>
      </c>
      <c r="P48" s="62">
        <f t="shared" si="9"/>
        <v>1.2514499644594503</v>
      </c>
      <c r="Q48" s="27">
        <v>615914</v>
      </c>
      <c r="R48" s="133">
        <v>337415</v>
      </c>
      <c r="S48" s="135">
        <f t="shared" si="10"/>
        <v>3.9542137868890707E-2</v>
      </c>
      <c r="T48" s="27">
        <v>401763</v>
      </c>
      <c r="U48" s="72">
        <v>0</v>
      </c>
      <c r="V48" s="46">
        <v>89888</v>
      </c>
      <c r="W48" s="46">
        <v>101280</v>
      </c>
      <c r="X48" s="74">
        <v>0</v>
      </c>
    </row>
    <row r="49" spans="1:24" ht="10.5" customHeight="1">
      <c r="A49" s="12" t="s">
        <v>52</v>
      </c>
      <c r="B49" s="118">
        <v>16646</v>
      </c>
      <c r="C49" s="112">
        <f t="shared" si="6"/>
        <v>0.64333773879610723</v>
      </c>
      <c r="D49" s="27">
        <v>693625484</v>
      </c>
      <c r="E49" s="27">
        <f t="shared" si="7"/>
        <v>64770.331870389389</v>
      </c>
      <c r="F49" s="27">
        <v>5979820</v>
      </c>
      <c r="G49" s="27">
        <v>479472725.56</v>
      </c>
      <c r="H49" s="27">
        <v>10709</v>
      </c>
      <c r="I49" s="82">
        <v>9.317278161079548E-2</v>
      </c>
      <c r="J49" s="39">
        <v>258857537</v>
      </c>
      <c r="K49" s="27">
        <f t="shared" si="8"/>
        <v>24171.961621066392</v>
      </c>
      <c r="L49" s="27">
        <v>22397</v>
      </c>
      <c r="M49" s="27">
        <v>53903000</v>
      </c>
      <c r="N49" s="47">
        <v>-92627958.560000002</v>
      </c>
      <c r="O49" s="47">
        <v>-137035971</v>
      </c>
      <c r="P49" s="62">
        <f t="shared" si="9"/>
        <v>1.4794234174040939</v>
      </c>
      <c r="Q49" s="27">
        <v>529997</v>
      </c>
      <c r="R49" s="133">
        <v>234336</v>
      </c>
      <c r="S49" s="135">
        <f t="shared" si="10"/>
        <v>2.7462165047921323E-2</v>
      </c>
      <c r="T49" s="27">
        <v>354249</v>
      </c>
      <c r="U49" s="72">
        <v>0</v>
      </c>
      <c r="V49" s="46">
        <v>66121</v>
      </c>
      <c r="W49" s="46">
        <v>81937</v>
      </c>
      <c r="X49" s="85" t="s">
        <v>117</v>
      </c>
    </row>
    <row r="50" spans="1:24" ht="10.5" customHeight="1">
      <c r="A50" s="12" t="s">
        <v>51</v>
      </c>
      <c r="B50" s="118">
        <v>12421</v>
      </c>
      <c r="C50" s="112">
        <f t="shared" si="6"/>
        <v>0.6616214475485066</v>
      </c>
      <c r="D50" s="27">
        <v>614336794.00999999</v>
      </c>
      <c r="E50" s="27">
        <f t="shared" si="7"/>
        <v>74755.024824774882</v>
      </c>
      <c r="F50" s="27">
        <v>5337761</v>
      </c>
      <c r="G50" s="27">
        <v>407555756</v>
      </c>
      <c r="H50" s="27">
        <v>8218</v>
      </c>
      <c r="I50" s="82">
        <v>7.5889517864233674E-2</v>
      </c>
      <c r="J50" s="39">
        <v>208350058</v>
      </c>
      <c r="K50" s="27">
        <f t="shared" si="8"/>
        <v>25352.890971039182</v>
      </c>
      <c r="L50" s="27">
        <v>18270</v>
      </c>
      <c r="M50" s="27">
        <v>44376462</v>
      </c>
      <c r="N50" s="47">
        <v>-40607720.989999995</v>
      </c>
      <c r="O50" s="47">
        <v>-98821087</v>
      </c>
      <c r="P50" s="62">
        <f t="shared" si="9"/>
        <v>2.4335541269192515</v>
      </c>
      <c r="Q50" s="27">
        <v>626306</v>
      </c>
      <c r="R50" s="133">
        <v>188939</v>
      </c>
      <c r="S50" s="135">
        <f t="shared" si="10"/>
        <v>2.2142026841753752E-2</v>
      </c>
      <c r="T50" s="27">
        <v>394983</v>
      </c>
      <c r="U50" s="72">
        <v>0</v>
      </c>
      <c r="V50" s="46">
        <v>67063</v>
      </c>
      <c r="W50" s="46">
        <v>85851</v>
      </c>
      <c r="X50" s="74">
        <v>0</v>
      </c>
    </row>
    <row r="51" spans="1:24" ht="10.5" customHeight="1">
      <c r="A51" s="12" t="s">
        <v>50</v>
      </c>
      <c r="B51" s="118">
        <v>9354</v>
      </c>
      <c r="C51" s="112">
        <f t="shared" si="6"/>
        <v>0.68505452212957019</v>
      </c>
      <c r="D51" s="27">
        <v>543372183</v>
      </c>
      <c r="E51" s="27">
        <f t="shared" si="7"/>
        <v>84795.908707865165</v>
      </c>
      <c r="F51" s="27">
        <v>5414371</v>
      </c>
      <c r="G51" s="27">
        <v>348936606</v>
      </c>
      <c r="H51" s="27">
        <v>6408</v>
      </c>
      <c r="I51" s="82">
        <v>6.3342691075876797E-2</v>
      </c>
      <c r="J51" s="39">
        <v>168887778.13</v>
      </c>
      <c r="K51" s="27">
        <f t="shared" si="8"/>
        <v>26355.770619538078</v>
      </c>
      <c r="L51" s="27">
        <v>14395</v>
      </c>
      <c r="M51" s="27">
        <v>35011315</v>
      </c>
      <c r="N51" s="47">
        <v>-4049145.1299999952</v>
      </c>
      <c r="O51" s="47">
        <v>-71347278</v>
      </c>
      <c r="P51" s="62">
        <f t="shared" si="9"/>
        <v>17.620331133944831</v>
      </c>
      <c r="Q51" s="27">
        <v>661632</v>
      </c>
      <c r="R51" s="133">
        <v>107853</v>
      </c>
      <c r="S51" s="135">
        <f t="shared" si="10"/>
        <v>1.2639444587743491E-2</v>
      </c>
      <c r="T51" s="27">
        <v>416191</v>
      </c>
      <c r="U51" s="72">
        <v>0</v>
      </c>
      <c r="V51" s="46">
        <v>31139</v>
      </c>
      <c r="W51" s="46">
        <v>110625</v>
      </c>
      <c r="X51" s="74">
        <v>0</v>
      </c>
    </row>
    <row r="52" spans="1:24" ht="10.5" customHeight="1">
      <c r="A52" s="12" t="s">
        <v>49</v>
      </c>
      <c r="B52" s="118">
        <v>7227</v>
      </c>
      <c r="C52" s="112">
        <f t="shared" si="6"/>
        <v>0.70817766708177665</v>
      </c>
      <c r="D52" s="27">
        <v>485050009</v>
      </c>
      <c r="E52" s="27">
        <f t="shared" si="7"/>
        <v>94773.350722938645</v>
      </c>
      <c r="F52" s="27">
        <v>4111397</v>
      </c>
      <c r="G52" s="27">
        <v>292375531</v>
      </c>
      <c r="H52" s="27">
        <v>5118</v>
      </c>
      <c r="I52" s="82">
        <v>5.6270821193363608E-2</v>
      </c>
      <c r="J52" s="39">
        <v>142551849</v>
      </c>
      <c r="K52" s="27">
        <f t="shared" si="8"/>
        <v>27853.038100820631</v>
      </c>
      <c r="L52" s="27">
        <v>11604</v>
      </c>
      <c r="M52" s="27">
        <v>28437570</v>
      </c>
      <c r="N52" s="27">
        <v>25796456</v>
      </c>
      <c r="O52" s="47">
        <v>-55217379</v>
      </c>
      <c r="P52" s="62">
        <f t="shared" si="9"/>
        <v>-2.1405025170899443</v>
      </c>
      <c r="Q52" s="27">
        <v>651344</v>
      </c>
      <c r="R52" s="133">
        <v>79205</v>
      </c>
      <c r="S52" s="135">
        <f t="shared" si="10"/>
        <v>9.2821452214794497E-3</v>
      </c>
      <c r="T52" s="27">
        <v>381412</v>
      </c>
      <c r="U52" s="72">
        <v>0</v>
      </c>
      <c r="V52" s="46">
        <v>22267</v>
      </c>
      <c r="W52" s="46">
        <v>114570</v>
      </c>
      <c r="X52" s="74">
        <v>0</v>
      </c>
    </row>
    <row r="53" spans="1:24" ht="10.5" customHeight="1">
      <c r="A53" s="12" t="s">
        <v>48</v>
      </c>
      <c r="B53" s="118">
        <v>15606</v>
      </c>
      <c r="C53" s="112">
        <f t="shared" si="6"/>
        <v>0.77399718057157507</v>
      </c>
      <c r="D53" s="27">
        <v>1446761826</v>
      </c>
      <c r="E53" s="27">
        <f t="shared" si="7"/>
        <v>119774.96696746419</v>
      </c>
      <c r="F53" s="27">
        <v>21253640</v>
      </c>
      <c r="G53" s="27">
        <v>714989159</v>
      </c>
      <c r="H53" s="27">
        <v>12079</v>
      </c>
      <c r="I53" s="82">
        <v>4.3577236945588883E-2</v>
      </c>
      <c r="J53" s="39">
        <v>366876433</v>
      </c>
      <c r="K53" s="27">
        <f t="shared" si="8"/>
        <v>30373.079973507742</v>
      </c>
      <c r="L53" s="27">
        <v>28347</v>
      </c>
      <c r="M53" s="27">
        <v>56524300</v>
      </c>
      <c r="N53" s="27">
        <v>329625574</v>
      </c>
      <c r="O53" s="47">
        <v>-83013597</v>
      </c>
      <c r="P53" s="62">
        <f t="shared" si="9"/>
        <v>-0.25184210069816976</v>
      </c>
      <c r="Q53" s="27">
        <v>2429238</v>
      </c>
      <c r="R53" s="84" t="s">
        <v>117</v>
      </c>
      <c r="S53" s="72">
        <v>0</v>
      </c>
      <c r="T53" s="27">
        <v>1467397</v>
      </c>
      <c r="U53" s="72">
        <v>0</v>
      </c>
      <c r="V53" s="46">
        <v>36346</v>
      </c>
      <c r="W53" s="46">
        <v>269825</v>
      </c>
      <c r="X53" s="74">
        <v>0</v>
      </c>
    </row>
    <row r="54" spans="1:24" ht="10.5" customHeight="1">
      <c r="A54" s="12" t="s">
        <v>47</v>
      </c>
      <c r="B54" s="118">
        <v>5504</v>
      </c>
      <c r="C54" s="112">
        <f t="shared" si="6"/>
        <v>0.87336482558139539</v>
      </c>
      <c r="D54" s="27">
        <v>827865102</v>
      </c>
      <c r="E54" s="27">
        <f t="shared" si="7"/>
        <v>172220.7410027044</v>
      </c>
      <c r="F54" s="27">
        <v>21451370</v>
      </c>
      <c r="G54" s="27">
        <v>222272978</v>
      </c>
      <c r="H54" s="27">
        <v>4807</v>
      </c>
      <c r="I54" s="82">
        <v>4.2368847835284162E-2</v>
      </c>
      <c r="J54" s="39">
        <v>168676079</v>
      </c>
      <c r="K54" s="27">
        <f t="shared" si="8"/>
        <v>35089.677345537755</v>
      </c>
      <c r="L54" s="27">
        <v>12574</v>
      </c>
      <c r="M54" s="27">
        <v>25176700</v>
      </c>
      <c r="N54" s="27">
        <v>433190715</v>
      </c>
      <c r="O54" s="47">
        <v>-10352408</v>
      </c>
      <c r="P54" s="62">
        <f t="shared" si="9"/>
        <v>-2.3898037611447882E-2</v>
      </c>
      <c r="Q54" s="27">
        <v>1536504</v>
      </c>
      <c r="R54" s="74">
        <v>0</v>
      </c>
      <c r="S54" s="72">
        <v>0</v>
      </c>
      <c r="T54" s="27">
        <v>1017286</v>
      </c>
      <c r="U54" s="72">
        <v>0</v>
      </c>
      <c r="V54" s="46">
        <v>6766</v>
      </c>
      <c r="W54" s="46">
        <v>45000</v>
      </c>
      <c r="X54" s="74">
        <v>0</v>
      </c>
    </row>
    <row r="55" spans="1:24" ht="10.5" customHeight="1">
      <c r="A55" s="12" t="s">
        <v>46</v>
      </c>
      <c r="B55" s="118">
        <v>10985</v>
      </c>
      <c r="C55" s="112">
        <f t="shared" si="6"/>
        <v>0.9380974055530269</v>
      </c>
      <c r="D55" s="27">
        <v>3260610912</v>
      </c>
      <c r="E55" s="27">
        <f t="shared" si="7"/>
        <v>316410.5688500728</v>
      </c>
      <c r="F55" s="27">
        <v>96408757</v>
      </c>
      <c r="G55" s="27">
        <v>411363570</v>
      </c>
      <c r="H55" s="27">
        <v>10305</v>
      </c>
      <c r="I55" s="82">
        <v>7.9798355247874361E-2</v>
      </c>
      <c r="J55" s="39">
        <v>491198492</v>
      </c>
      <c r="K55" s="27">
        <f t="shared" si="8"/>
        <v>47666.035128578362</v>
      </c>
      <c r="L55" s="27">
        <v>30320</v>
      </c>
      <c r="M55" s="27">
        <v>60648000</v>
      </c>
      <c r="N55" s="27">
        <v>2393809607</v>
      </c>
      <c r="O55" s="27">
        <v>58924223</v>
      </c>
      <c r="P55" s="62">
        <f t="shared" si="9"/>
        <v>2.4615250447526507E-2</v>
      </c>
      <c r="Q55" s="27">
        <v>5669128</v>
      </c>
      <c r="R55" s="74">
        <v>0</v>
      </c>
      <c r="S55" s="72">
        <v>0</v>
      </c>
      <c r="T55" s="27">
        <v>3387346</v>
      </c>
      <c r="U55" s="72">
        <v>0</v>
      </c>
      <c r="V55" s="46">
        <v>8425</v>
      </c>
      <c r="W55" s="46">
        <v>33360</v>
      </c>
      <c r="X55" s="74">
        <v>0</v>
      </c>
    </row>
    <row r="56" spans="1:24" ht="10.5" customHeight="1">
      <c r="A56" s="12" t="s">
        <v>45</v>
      </c>
      <c r="B56" s="118">
        <v>5249</v>
      </c>
      <c r="C56" s="112">
        <f t="shared" si="6"/>
        <v>0.96456467898647358</v>
      </c>
      <c r="D56" s="27">
        <v>3534679708</v>
      </c>
      <c r="E56" s="27">
        <f t="shared" si="7"/>
        <v>698139.38534465735</v>
      </c>
      <c r="F56" s="27">
        <v>97707044</v>
      </c>
      <c r="G56" s="27">
        <v>289368667</v>
      </c>
      <c r="H56" s="27">
        <v>5063</v>
      </c>
      <c r="I56" s="82">
        <v>0.18744215319684573</v>
      </c>
      <c r="J56" s="39">
        <v>423544057</v>
      </c>
      <c r="K56" s="27">
        <f t="shared" si="8"/>
        <v>83654.761406280857</v>
      </c>
      <c r="L56" s="27">
        <v>15998</v>
      </c>
      <c r="M56" s="27">
        <v>32054228</v>
      </c>
      <c r="N56" s="27">
        <v>2887419800</v>
      </c>
      <c r="O56" s="27">
        <v>21307439</v>
      </c>
      <c r="P56" s="62">
        <f t="shared" si="9"/>
        <v>7.379404615844222E-3</v>
      </c>
      <c r="Q56" s="27">
        <v>2636737</v>
      </c>
      <c r="R56" s="74">
        <v>0</v>
      </c>
      <c r="S56" s="72">
        <v>0</v>
      </c>
      <c r="T56" s="27">
        <v>1640208</v>
      </c>
      <c r="U56" s="72">
        <v>0</v>
      </c>
      <c r="V56" s="46">
        <v>571</v>
      </c>
      <c r="W56" s="76" t="s">
        <v>117</v>
      </c>
      <c r="X56" s="74">
        <v>0</v>
      </c>
    </row>
    <row r="57" spans="1:24" ht="10.5" customHeight="1">
      <c r="A57" s="8" t="s">
        <v>9</v>
      </c>
      <c r="B57" s="118">
        <v>4797</v>
      </c>
      <c r="C57" s="112">
        <f t="shared" si="6"/>
        <v>0.96518657494267246</v>
      </c>
      <c r="D57" s="27">
        <v>37257229554</v>
      </c>
      <c r="E57" s="27">
        <f t="shared" si="7"/>
        <v>8046917.8302375814</v>
      </c>
      <c r="F57" s="27">
        <v>679477586</v>
      </c>
      <c r="G57" s="27">
        <v>701865522</v>
      </c>
      <c r="H57" s="27">
        <v>4630</v>
      </c>
      <c r="I57" s="82">
        <v>0.24205353408615643</v>
      </c>
      <c r="J57" s="39">
        <v>4927617389</v>
      </c>
      <c r="K57" s="27">
        <f t="shared" si="8"/>
        <v>1064280.2136069115</v>
      </c>
      <c r="L57" s="27">
        <v>13702</v>
      </c>
      <c r="M57" s="27">
        <v>27442000</v>
      </c>
      <c r="N57" s="27">
        <v>32279782229</v>
      </c>
      <c r="O57" s="27">
        <v>53202115</v>
      </c>
      <c r="P57" s="62">
        <f t="shared" si="9"/>
        <v>1.6481559454946842E-3</v>
      </c>
      <c r="Q57" s="27">
        <v>8696815</v>
      </c>
      <c r="R57" s="74">
        <v>0</v>
      </c>
      <c r="S57" s="72">
        <v>0</v>
      </c>
      <c r="T57" s="27">
        <v>7541802</v>
      </c>
      <c r="U57" s="72">
        <v>0</v>
      </c>
      <c r="V57" s="76" t="s">
        <v>117</v>
      </c>
      <c r="W57" s="72">
        <v>0</v>
      </c>
      <c r="X57" s="74">
        <v>0</v>
      </c>
    </row>
    <row r="58" spans="1:24" ht="10.5" customHeight="1" thickBot="1">
      <c r="A58" s="21" t="s">
        <v>1</v>
      </c>
      <c r="B58" s="116">
        <f>SUM(B39:B57)</f>
        <v>1055797</v>
      </c>
      <c r="C58" s="113">
        <f t="shared" si="6"/>
        <v>0.30566576718819999</v>
      </c>
      <c r="D58" s="24">
        <f>SUM(D39:D57)</f>
        <v>42097902428.660004</v>
      </c>
      <c r="E58" s="24">
        <f t="shared" si="7"/>
        <v>130446.74015220579</v>
      </c>
      <c r="F58" s="24">
        <f>SUM(F39:F57)</f>
        <v>7203391525</v>
      </c>
      <c r="G58" s="24">
        <f t="shared" ref="G58:U58" si="11">SUM(G39:G57)</f>
        <v>6843818697.75</v>
      </c>
      <c r="H58" s="24">
        <f t="shared" si="11"/>
        <v>322721</v>
      </c>
      <c r="I58" s="63">
        <v>0.18308593472988496</v>
      </c>
      <c r="J58" s="24">
        <f>SUM(J39:J57)</f>
        <v>10995760612.400002</v>
      </c>
      <c r="K58" s="24">
        <f t="shared" si="8"/>
        <v>34072.033156813472</v>
      </c>
      <c r="L58" s="24">
        <f t="shared" si="11"/>
        <v>628796</v>
      </c>
      <c r="M58" s="24">
        <f>SUM(M39:M57)</f>
        <v>1498281841</v>
      </c>
      <c r="N58" s="24">
        <f t="shared" si="11"/>
        <v>29963432802.509998</v>
      </c>
      <c r="O58" s="80">
        <f t="shared" si="11"/>
        <v>-4110850921</v>
      </c>
      <c r="P58" s="65">
        <f t="shared" ref="P58" si="12">O58/N58</f>
        <v>-0.13719559264436615</v>
      </c>
      <c r="Q58" s="24">
        <f t="shared" si="11"/>
        <v>28184963</v>
      </c>
      <c r="R58" s="24">
        <f>SUM(R39:R57)</f>
        <v>8533049</v>
      </c>
      <c r="S58" s="60">
        <f>SUM(S39:S57)</f>
        <v>0.99999999999999989</v>
      </c>
      <c r="T58" s="24">
        <f>SUM(T39:T57)</f>
        <v>17808670</v>
      </c>
      <c r="U58" s="83">
        <f t="shared" si="11"/>
        <v>0</v>
      </c>
      <c r="V58" s="77">
        <f>SUM(V39:V57)</f>
        <v>1510787</v>
      </c>
      <c r="W58" s="77">
        <f>SUM(W39:W57)</f>
        <v>1262301</v>
      </c>
      <c r="X58" s="78">
        <f>SUM(X39:X57)</f>
        <v>405355</v>
      </c>
    </row>
    <row r="59" spans="1:24" ht="10.5" customHeight="1">
      <c r="A59" s="86" t="s">
        <v>149</v>
      </c>
      <c r="B59" s="87"/>
      <c r="C59" s="87"/>
      <c r="D59" s="87"/>
      <c r="E59" s="87"/>
      <c r="F59" s="87"/>
      <c r="G59" s="87"/>
      <c r="H59" s="87"/>
      <c r="I59" s="87"/>
      <c r="J59" s="87"/>
      <c r="K59" s="87"/>
      <c r="L59" s="87"/>
      <c r="M59" s="87"/>
      <c r="N59" s="87"/>
      <c r="O59" s="87"/>
      <c r="P59" s="87"/>
      <c r="Q59" s="87"/>
      <c r="R59" s="87"/>
      <c r="S59" s="87"/>
      <c r="T59" s="87"/>
      <c r="U59" s="87"/>
      <c r="V59" s="88"/>
      <c r="W59" s="54"/>
      <c r="X59" s="54"/>
    </row>
    <row r="60" spans="1:24" ht="10.5" customHeight="1">
      <c r="A60" s="86" t="s">
        <v>150</v>
      </c>
      <c r="B60" s="87"/>
      <c r="C60" s="87"/>
      <c r="D60" s="87"/>
      <c r="E60" s="87"/>
      <c r="F60" s="87"/>
      <c r="G60" s="87"/>
      <c r="H60" s="87"/>
      <c r="I60" s="87"/>
      <c r="J60" s="87"/>
      <c r="K60" s="87"/>
      <c r="L60" s="87"/>
      <c r="M60" s="87"/>
      <c r="N60" s="87"/>
      <c r="O60" s="87"/>
      <c r="P60" s="87"/>
      <c r="Q60" s="87"/>
      <c r="R60" s="87"/>
      <c r="S60" s="87"/>
      <c r="T60" s="87"/>
      <c r="U60" s="87"/>
      <c r="V60" s="88"/>
      <c r="W60" s="54"/>
      <c r="X60" s="54"/>
    </row>
    <row r="61" spans="1:24" ht="10.5" customHeight="1">
      <c r="A61" s="86" t="s">
        <v>145</v>
      </c>
      <c r="B61" s="87"/>
      <c r="C61" s="87"/>
      <c r="D61" s="87"/>
      <c r="E61" s="87"/>
      <c r="F61" s="87"/>
      <c r="G61" s="87"/>
      <c r="H61" s="87"/>
      <c r="I61" s="87"/>
      <c r="J61" s="87"/>
      <c r="K61" s="87"/>
      <c r="L61" s="87"/>
      <c r="M61" s="87"/>
      <c r="N61" s="87"/>
      <c r="O61" s="87"/>
      <c r="P61" s="87"/>
      <c r="Q61" s="87"/>
      <c r="R61" s="87"/>
      <c r="S61" s="87"/>
      <c r="T61" s="87"/>
      <c r="U61" s="87"/>
      <c r="V61" s="88"/>
      <c r="W61" s="54"/>
      <c r="X61" s="54"/>
    </row>
    <row r="62" spans="1:24" ht="10.5" customHeight="1">
      <c r="A62" s="86" t="s">
        <v>146</v>
      </c>
      <c r="B62" s="87"/>
      <c r="C62" s="87"/>
      <c r="D62" s="87"/>
      <c r="E62" s="87"/>
      <c r="F62" s="87"/>
      <c r="G62" s="87"/>
      <c r="H62" s="87"/>
      <c r="I62" s="87"/>
      <c r="J62" s="87"/>
      <c r="K62" s="87"/>
      <c r="L62" s="87"/>
      <c r="M62" s="87"/>
      <c r="N62" s="87"/>
      <c r="O62" s="87"/>
      <c r="P62" s="87"/>
      <c r="Q62" s="87"/>
      <c r="R62" s="87"/>
      <c r="S62" s="87"/>
      <c r="T62" s="87"/>
      <c r="U62" s="87"/>
      <c r="V62" s="88"/>
      <c r="W62" s="54"/>
      <c r="X62" s="54"/>
    </row>
    <row r="63" spans="1:24" ht="10.5" customHeight="1">
      <c r="A63" s="86" t="s">
        <v>138</v>
      </c>
      <c r="B63" s="87"/>
      <c r="C63" s="87"/>
      <c r="D63" s="87"/>
      <c r="E63" s="87"/>
      <c r="F63" s="87"/>
      <c r="G63" s="87"/>
      <c r="H63" s="87"/>
      <c r="I63" s="87"/>
      <c r="J63" s="87"/>
      <c r="K63" s="87"/>
      <c r="L63" s="87"/>
      <c r="M63" s="87"/>
      <c r="N63" s="87"/>
      <c r="O63" s="87"/>
      <c r="P63" s="87"/>
      <c r="Q63" s="87"/>
      <c r="R63" s="87"/>
      <c r="S63" s="87"/>
      <c r="T63" s="87"/>
      <c r="U63" s="87"/>
      <c r="V63" s="88"/>
      <c r="W63" s="54"/>
      <c r="X63" s="54"/>
    </row>
    <row r="64" spans="1:24" ht="12" customHeight="1">
      <c r="A64" s="89" t="s">
        <v>118</v>
      </c>
      <c r="B64" s="90"/>
      <c r="C64" s="90"/>
      <c r="D64" s="90"/>
      <c r="E64" s="90"/>
      <c r="F64" s="90"/>
      <c r="G64" s="90"/>
      <c r="H64" s="90"/>
      <c r="I64" s="90"/>
      <c r="J64" s="90"/>
      <c r="K64" s="90"/>
      <c r="L64" s="90"/>
      <c r="M64" s="91"/>
      <c r="N64" s="92"/>
      <c r="O64" s="92"/>
      <c r="P64" s="92"/>
      <c r="Q64" s="92"/>
      <c r="R64" s="92"/>
      <c r="S64" s="92"/>
      <c r="T64" s="92"/>
      <c r="U64" s="87"/>
      <c r="V64" s="88"/>
      <c r="W64" s="54"/>
      <c r="X64" s="54"/>
    </row>
    <row r="65" spans="1:24" ht="10.5" customHeight="1">
      <c r="A65" s="91" t="s">
        <v>116</v>
      </c>
      <c r="B65" s="91"/>
      <c r="C65" s="91"/>
      <c r="D65" s="91"/>
      <c r="E65" s="91"/>
      <c r="F65" s="91"/>
      <c r="G65" s="91"/>
      <c r="H65" s="91"/>
      <c r="I65" s="91"/>
      <c r="J65" s="91"/>
      <c r="K65" s="91"/>
      <c r="L65" s="91"/>
      <c r="M65" s="91"/>
      <c r="N65" s="92"/>
      <c r="O65" s="92"/>
      <c r="P65" s="92"/>
      <c r="Q65" s="92"/>
      <c r="R65" s="92"/>
      <c r="S65" s="92"/>
      <c r="T65" s="92"/>
      <c r="U65" s="92"/>
      <c r="V65" s="92"/>
    </row>
    <row r="66" spans="1:24" ht="12" customHeight="1">
      <c r="A66" s="89" t="s">
        <v>115</v>
      </c>
      <c r="B66" s="90"/>
      <c r="C66" s="90"/>
      <c r="D66" s="90"/>
      <c r="E66" s="90"/>
      <c r="F66" s="90"/>
      <c r="G66" s="90"/>
      <c r="H66" s="90"/>
      <c r="I66" s="90"/>
      <c r="J66" s="90"/>
      <c r="K66" s="90"/>
      <c r="L66" s="90"/>
      <c r="M66" s="93"/>
      <c r="N66" s="94"/>
      <c r="O66" s="94"/>
      <c r="P66" s="92"/>
      <c r="Q66" s="92"/>
      <c r="R66" s="92"/>
      <c r="S66" s="92"/>
      <c r="T66" s="92"/>
      <c r="U66" s="92"/>
      <c r="V66" s="92"/>
    </row>
    <row r="67" spans="1:24" ht="10.5" customHeight="1">
      <c r="A67" s="95" t="s">
        <v>144</v>
      </c>
      <c r="B67" s="91"/>
      <c r="C67" s="91"/>
      <c r="D67" s="91"/>
      <c r="E67" s="91"/>
      <c r="F67" s="91"/>
      <c r="G67" s="91"/>
      <c r="H67" s="91"/>
      <c r="I67" s="91"/>
      <c r="J67" s="91"/>
      <c r="K67" s="91"/>
      <c r="L67" s="91"/>
      <c r="M67" s="91"/>
      <c r="N67" s="92"/>
      <c r="O67" s="92"/>
      <c r="P67" s="92"/>
      <c r="Q67" s="92"/>
      <c r="R67" s="92"/>
      <c r="S67" s="92"/>
      <c r="T67" s="92"/>
      <c r="U67" s="92"/>
      <c r="V67" s="92"/>
    </row>
    <row r="68" spans="1:24" ht="10.5" customHeight="1">
      <c r="A68" s="91" t="s">
        <v>143</v>
      </c>
      <c r="B68" s="91"/>
      <c r="C68" s="91"/>
      <c r="D68" s="91"/>
      <c r="E68" s="91"/>
      <c r="F68" s="91"/>
      <c r="G68" s="91"/>
      <c r="H68" s="91"/>
      <c r="I68" s="91"/>
      <c r="J68" s="91"/>
      <c r="K68" s="91"/>
      <c r="L68" s="91"/>
      <c r="M68" s="91"/>
      <c r="N68" s="92"/>
      <c r="O68" s="92"/>
      <c r="P68" s="92"/>
      <c r="Q68" s="92"/>
      <c r="R68" s="92"/>
      <c r="S68" s="92"/>
      <c r="T68" s="92"/>
      <c r="U68" s="92"/>
      <c r="V68" s="92"/>
    </row>
    <row r="69" spans="1:24" ht="10.5" customHeight="1">
      <c r="A69" s="95" t="s">
        <v>66</v>
      </c>
      <c r="B69" s="91"/>
      <c r="C69" s="91"/>
      <c r="D69" s="91"/>
      <c r="E69" s="91"/>
      <c r="F69" s="91"/>
      <c r="G69" s="91"/>
      <c r="H69" s="91"/>
      <c r="I69" s="91"/>
      <c r="J69" s="91"/>
      <c r="K69" s="91"/>
      <c r="L69" s="91"/>
      <c r="M69" s="91"/>
      <c r="N69" s="92"/>
      <c r="O69" s="92"/>
      <c r="P69" s="92"/>
      <c r="Q69" s="92"/>
      <c r="R69" s="92"/>
      <c r="S69" s="92"/>
      <c r="T69" s="92"/>
      <c r="U69" s="92"/>
      <c r="V69" s="92"/>
    </row>
    <row r="70" spans="1:24" ht="10.5" customHeight="1">
      <c r="B70" s="41"/>
      <c r="C70" s="41"/>
      <c r="D70" s="41"/>
      <c r="E70" s="41"/>
      <c r="F70" s="41"/>
      <c r="G70" s="41"/>
      <c r="H70" s="41"/>
      <c r="I70" s="41"/>
      <c r="J70" s="41"/>
      <c r="K70" s="41"/>
      <c r="L70" s="41"/>
      <c r="M70" s="41"/>
      <c r="N70" s="41"/>
      <c r="O70" s="41"/>
      <c r="P70" s="41"/>
      <c r="Q70" s="41"/>
      <c r="R70" s="41"/>
      <c r="S70" s="41"/>
      <c r="T70" s="41"/>
      <c r="U70" s="41"/>
      <c r="V70" s="41"/>
      <c r="W70" s="41"/>
      <c r="X70" s="41"/>
    </row>
    <row r="72" spans="1:24" ht="10.5" customHeight="1">
      <c r="A72" s="136"/>
      <c r="B72" s="137"/>
      <c r="C72" s="137"/>
      <c r="D72" s="137"/>
      <c r="E72" s="137"/>
      <c r="F72" s="137"/>
      <c r="G72" s="137"/>
      <c r="H72" s="137"/>
      <c r="I72" s="137"/>
      <c r="J72" s="137"/>
      <c r="K72" s="137"/>
      <c r="L72" s="137"/>
      <c r="M72" s="41"/>
      <c r="N72" s="41"/>
      <c r="O72" s="41"/>
      <c r="P72" s="41"/>
      <c r="Q72" s="41"/>
      <c r="R72" s="41"/>
      <c r="S72" s="41"/>
      <c r="T72" s="41"/>
      <c r="U72" s="41"/>
    </row>
  </sheetData>
  <mergeCells count="1">
    <mergeCell ref="A72:L72"/>
  </mergeCells>
  <phoneticPr fontId="0" type="noConversion"/>
  <printOptions horizontalCentered="1"/>
  <pageMargins left="0" right="0" top="0.4" bottom="0" header="0" footer="0"/>
  <pageSetup scale="74" orientation="landscape" r:id="rId1"/>
  <headerFooter alignWithMargins="0"/>
  <ignoredErrors>
    <ignoredError sqref="P58 C58 E58 K58 C37 E37 K37 P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2013 Calculation $0 Tax Itd De</vt:lpstr>
      <vt:lpstr>' 2013 Calculation $0 Tax Itd De'!Print_Area</vt:lpstr>
    </vt:vector>
  </TitlesOfParts>
  <Company>NC Department of Revenue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rvafc00</dc:creator>
  <cp:lastModifiedBy>afbryan</cp:lastModifiedBy>
  <cp:lastPrinted>2015-11-05T22:17:26Z</cp:lastPrinted>
  <dcterms:created xsi:type="dcterms:W3CDTF">2005-06-27T11:45:55Z</dcterms:created>
  <dcterms:modified xsi:type="dcterms:W3CDTF">2015-11-20T21:00:00Z</dcterms:modified>
</cp:coreProperties>
</file>