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All Itd Ded" sheetId="3" r:id="rId1"/>
  </sheets>
  <definedNames>
    <definedName name="_xlnm.Print_Area" localSheetId="0">' 2014 Calculation All Itd Ded'!$A$1:$X$72</definedName>
  </definedNames>
  <calcPr calcId="152511" calcOnSave="0"/>
</workbook>
</file>

<file path=xl/calcChain.xml><?xml version="1.0" encoding="utf-8"?>
<calcChain xmlns="http://schemas.openxmlformats.org/spreadsheetml/2006/main">
  <c r="S35" i="3" l="1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4" i="3"/>
  <c r="S13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B36" i="3"/>
  <c r="X56" i="3" l="1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X35" i="3" l="1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S15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G57" i="3"/>
  <c r="F57" i="3"/>
  <c r="E57" i="3"/>
  <c r="D57" i="3"/>
  <c r="G36" i="3"/>
  <c r="F36" i="3"/>
  <c r="E36" i="3"/>
  <c r="D36" i="3"/>
  <c r="C57" i="3"/>
  <c r="C36" i="3"/>
  <c r="B57" i="3" l="1"/>
  <c r="V57" i="3"/>
  <c r="T57" i="3"/>
  <c r="Q57" i="3"/>
  <c r="P57" i="3"/>
  <c r="N57" i="3"/>
  <c r="O57" i="3" s="1"/>
  <c r="L57" i="3"/>
  <c r="K57" i="3"/>
  <c r="J57" i="3"/>
  <c r="H57" i="3"/>
  <c r="I57" i="3" s="1"/>
  <c r="V36" i="3"/>
  <c r="T36" i="3"/>
  <c r="Q36" i="3"/>
  <c r="P36" i="3"/>
  <c r="S36" i="3" s="1"/>
  <c r="N36" i="3"/>
  <c r="L36" i="3"/>
  <c r="K36" i="3"/>
  <c r="J36" i="3"/>
  <c r="H36" i="3"/>
  <c r="X57" i="3" l="1"/>
  <c r="W57" i="3"/>
  <c r="R36" i="3"/>
  <c r="S57" i="3"/>
  <c r="R57" i="3"/>
  <c r="I36" i="3"/>
  <c r="O36" i="3"/>
  <c r="X36" i="3"/>
  <c r="W36" i="3"/>
  <c r="U57" i="3"/>
  <c r="U36" i="3"/>
</calcChain>
</file>

<file path=xl/sharedStrings.xml><?xml version="1.0" encoding="utf-8"?>
<sst xmlns="http://schemas.openxmlformats.org/spreadsheetml/2006/main" count="193" uniqueCount="143">
  <si>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</si>
  <si>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</si>
  <si>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</si>
  <si>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</si>
  <si>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</si>
  <si>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</si>
  <si>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</si>
  <si>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</si>
  <si>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</si>
  <si>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</si>
  <si>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</si>
  <si>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</si>
  <si>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</si>
  <si>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</si>
  <si>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</si>
  <si>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</si>
  <si>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</si>
  <si>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</si>
  <si>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</si>
  <si>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</si>
  <si>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</si>
  <si>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</si>
  <si>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</si>
  <si>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</si>
  <si>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</si>
  <si>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</si>
  <si>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</si>
  <si>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</si>
  <si>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</si>
  <si>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</si>
  <si>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</si>
  <si>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</si>
  <si>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</si>
  <si>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</si>
  <si>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</si>
  <si>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</si>
  <si>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</si>
  <si>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</si>
  <si>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</si>
  <si>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</si>
  <si>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</si>
  <si>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</si>
  <si>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</si>
  <si>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</si>
  <si>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</si>
  <si>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</si>
  <si>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</si>
  <si>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</si>
  <si>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</si>
  <si>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</si>
  <si>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</si>
  <si>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</si>
  <si>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</si>
  <si>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</si>
  <si>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</si>
  <si>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</si>
  <si>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</si>
  <si>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</si>
  <si>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</si>
  <si>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</si>
  <si>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</si>
  <si>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</si>
  <si>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</si>
  <si>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</si>
  <si>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</si>
  <si>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</si>
  <si>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</si>
  <si>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</si>
  <si>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</si>
  <si>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</si>
  <si>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</si>
  <si>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</si>
  <si>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</si>
  <si>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</si>
  <si>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</si>
  <si>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</si>
  <si>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</si>
  <si>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</si>
  <si>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</si>
  <si>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</si>
  <si>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</si>
  <si>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</si>
  <si>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</si>
  <si>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</si>
  <si>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ID</t>
  </si>
  <si>
    <t>ALL RETURNS:  ITEMIZED DEDUCTIONS</t>
  </si>
  <si>
    <t xml:space="preserve">           Modifications</t>
  </si>
  <si>
    <t xml:space="preserve">Federal </t>
  </si>
  <si>
    <t xml:space="preserve">                    to</t>
  </si>
  <si>
    <t>AGI</t>
  </si>
  <si>
    <t xml:space="preserve">               Federal</t>
  </si>
  <si>
    <t xml:space="preserve">                       AGI:</t>
  </si>
  <si>
    <t>Federal</t>
  </si>
  <si>
    <t>%</t>
  </si>
  <si>
    <t>turns</t>
  </si>
  <si>
    <t>Effec-</t>
  </si>
  <si>
    <t>tive</t>
  </si>
  <si>
    <t>Net</t>
  </si>
  <si>
    <t>NCTI Level</t>
  </si>
  <si>
    <t>FAGI Level</t>
  </si>
  <si>
    <t>Lia-</t>
  </si>
  <si>
    <t xml:space="preserve">               of</t>
  </si>
  <si>
    <t xml:space="preserve">          Returns</t>
  </si>
  <si>
    <t xml:space="preserve">            Filed:</t>
  </si>
  <si>
    <t>Factor</t>
  </si>
  <si>
    <t>Income Level</t>
  </si>
  <si>
    <t>bility</t>
  </si>
  <si>
    <t>No</t>
  </si>
  <si>
    <t>as a</t>
  </si>
  <si>
    <t>All Re-</t>
  </si>
  <si>
    <t xml:space="preserve">Net Tax </t>
  </si>
  <si>
    <t>Returns]</t>
  </si>
  <si>
    <t>a</t>
  </si>
  <si>
    <t>[All ID</t>
  </si>
  <si>
    <t>Gross</t>
  </si>
  <si>
    <t xml:space="preserve">           Number</t>
  </si>
  <si>
    <t xml:space="preserve">TABLE 1B.   TAX YEAR 2014 INDIVIDUAL INCOME TAX CALCULATION BY INCOME LEVEL BY DEDUCTION TYPE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</si>
  <si>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</si>
  <si>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</si>
  <si>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</si>
  <si>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</si>
  <si>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</si>
  <si>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</si>
  <si>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</si>
  <si>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</si>
  <si>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                Itemized Deductions††:</t>
  </si>
  <si>
    <t xml:space="preserve"> Taken</t>
  </si>
  <si>
    <t>Rate†††</t>
  </si>
  <si>
    <t xml:space="preserve">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</si>
  <si>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</si>
  <si>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 Number of returns filed with no tax liability=count of returns with $0 tax liability after application of tax credits</t>
  </si>
  <si>
    <t xml:space="preserve">   †Net Tax=Computed net tax liability (after application of tax credits) plus consumer use tax liability</t>
  </si>
  <si>
    <t xml:space="preserve">  ††Claiming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</si>
  <si>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</si>
  <si>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charitable contributions as allowed under the Code.  NC does not allow a deduction for state and local taxes and foreign income taxes, or for medical and dental expenses (deduction for medical and dental expenses reinstated for tax year 2015).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</si>
  <si>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</si>
  <si>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</si>
  <si>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 xml:space="preserve">     tax rates of 6%, 7%, and 7.75% with breaking points delineated according to filing status and taxable income); increases the NC standard deduction amount; redefines and limits allowable itemized deductions; eliminates the personal exemption allowance </t>
  </si>
  <si>
    <t xml:space="preserve">     provision; increases the allowable child tax credit for certain taxpayers; and either eliminates or allows to sunset other tax credits applicable to the personal income tax.   </t>
  </si>
  <si>
    <r>
      <t xml:space="preserve">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</si>
  <si>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</si>
  <si>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 xml:space="preserve">     Basic standard deduction allowances vary according to filing status: S=$7,500; MFJ/SS=$15,000; MFS=$7,500; and HH=$12,000.  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</si>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</sst>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7" fontId="2" fillId="0" borderId="0"/>
  </cellStyleXfs>
  <cellXfs count="10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8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0" fillId="4" borderId="7" xfId="0" applyFill="1" applyBorder="1"/>
    <xf numFmtId="10" fontId="1" fillId="2" borderId="0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41" fontId="1" fillId="2" borderId="5" xfId="0" applyNumberFormat="1" applyFont="1" applyFill="1" applyBorder="1" applyAlignment="1">
      <alignment horizontal="right"/>
    </xf>
    <xf numFmtId="3" fontId="1" fillId="3" borderId="5" xfId="0" applyNumberFormat="1" applyFont="1" applyFill="1" applyBorder="1"/>
    <xf numFmtId="165" fontId="1" fillId="2" borderId="1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  <xf numFmtId="0" fontId="1" fillId="2" borderId="19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3" fontId="1" fillId="5" borderId="5" xfId="0" applyNumberFormat="1" applyFont="1" applyFill="1" applyBorder="1"/>
    <xf numFmtId="3" fontId="1" fillId="5" borderId="2" xfId="0" applyNumberFormat="1" applyFont="1" applyFill="1" applyBorder="1"/>
    <xf numFmtId="3" fontId="1" fillId="5" borderId="18" xfId="0" applyNumberFormat="1" applyFont="1" applyFill="1" applyBorder="1"/>
    <xf numFmtId="37" fontId="1" fillId="5" borderId="5" xfId="0" applyNumberFormat="1" applyFont="1" applyFill="1" applyBorder="1"/>
    <xf numFmtId="38" fontId="1" fillId="5" borderId="2" xfId="0" applyNumberFormat="1" applyFont="1" applyFill="1" applyBorder="1"/>
    <xf numFmtId="38" fontId="1" fillId="5" borderId="18" xfId="0" applyNumberFormat="1" applyFont="1" applyFill="1" applyBorder="1"/>
    <xf numFmtId="38" fontId="1" fillId="3" borderId="2" xfId="0" applyNumberFormat="1" applyFont="1" applyFill="1" applyBorder="1"/>
    <xf numFmtId="37" fontId="1" fillId="5" borderId="2" xfId="0" applyNumberFormat="1" applyFont="1" applyFill="1" applyBorder="1"/>
    <xf numFmtId="37" fontId="1" fillId="3" borderId="5" xfId="0" applyNumberFormat="1" applyFont="1" applyFill="1" applyBorder="1"/>
    <xf numFmtId="164" fontId="1" fillId="3" borderId="5" xfId="0" applyNumberFormat="1" applyFont="1" applyFill="1" applyBorder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tabSelected="1" zoomScaleNormal="100" workbookViewId="0">
      <selection activeCell="N77" sqref="N77"/>
    </sheetView>
  </sheetViews>
  <sheetFormatPr defaultRowHeight="10.5" customHeight="1" x14ac:dyDescent="0.2"/>
  <cols>
    <col min="1" max="1" width="12.7109375" style="11" customWidth="1"/>
    <col min="2" max="2" width="6.28515625" style="11" customWidth="1"/>
    <col min="3" max="3" width="6" style="11" customWidth="1"/>
    <col min="4" max="4" width="6.42578125" style="11" customWidth="1"/>
    <col min="5" max="5" width="9" style="11" customWidth="1"/>
    <col min="6" max="6" width="6.42578125" style="11" customWidth="1"/>
    <col min="7" max="7" width="9" style="11" customWidth="1"/>
    <col min="8" max="8" width="11.140625" style="11" customWidth="1"/>
    <col min="9" max="9" width="6.7109375" style="11" customWidth="1"/>
    <col min="10" max="10" width="9.85546875" style="11" customWidth="1"/>
    <col min="11" max="11" width="10.140625" style="11" customWidth="1"/>
    <col min="12" max="12" width="6.5703125" style="11" customWidth="1"/>
    <col min="13" max="13" width="5.42578125" style="11" customWidth="1"/>
    <col min="14" max="14" width="10" style="11" customWidth="1"/>
    <col min="15" max="15" width="5.42578125" style="11" customWidth="1"/>
    <col min="16" max="16" width="11.140625" style="11" customWidth="1"/>
    <col min="17" max="17" width="10.7109375" style="11" customWidth="1"/>
    <col min="18" max="18" width="5.7109375" style="11" customWidth="1"/>
    <col min="19" max="19" width="6" style="11" customWidth="1"/>
    <col min="20" max="20" width="10" style="11" customWidth="1"/>
    <col min="21" max="21" width="8.28515625" style="11" customWidth="1"/>
    <col min="22" max="22" width="9.7109375" style="11" customWidth="1"/>
    <col min="23" max="23" width="7" style="11" customWidth="1"/>
    <col min="24" max="24" width="5.85546875" style="11" customWidth="1"/>
    <col min="25" max="16384" width="9.140625" style="11"/>
  </cols>
  <sheetData>
    <row r="1" spans="1:24" ht="10.5" customHeight="1" x14ac:dyDescent="0.2">
      <c r="A1" s="40" t="s">
        <v>116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7"/>
      <c r="M1" s="27"/>
      <c r="N1" s="26"/>
      <c r="O1" s="26"/>
      <c r="P1" s="27"/>
      <c r="Q1" s="27"/>
      <c r="R1" s="27"/>
      <c r="S1" s="27"/>
      <c r="T1" s="27"/>
      <c r="U1" s="27"/>
      <c r="V1" s="3"/>
      <c r="W1" s="3"/>
      <c r="X1" s="3"/>
    </row>
    <row r="2" spans="1:24" ht="10.5" customHeight="1" x14ac:dyDescent="0.2">
      <c r="A2" s="40"/>
      <c r="B2" s="26"/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6"/>
      <c r="O2" s="26"/>
      <c r="P2" s="27"/>
      <c r="Q2" s="27"/>
      <c r="R2" s="27"/>
      <c r="S2" s="27"/>
      <c r="T2" s="27"/>
      <c r="U2" s="27"/>
      <c r="V2" s="3"/>
      <c r="W2" s="3"/>
      <c r="X2" s="3"/>
    </row>
    <row r="3" spans="1:24" ht="11.25" customHeight="1" thickBot="1" x14ac:dyDescent="0.25">
      <c r="K3" s="1" t="s">
        <v>85</v>
      </c>
      <c r="L3" s="5"/>
      <c r="M3" s="42"/>
      <c r="N3" s="42"/>
      <c r="O3" s="5"/>
      <c r="P3" s="42"/>
      <c r="Q3" s="42"/>
      <c r="R3" s="42"/>
      <c r="S3" s="42"/>
      <c r="T3" s="9"/>
      <c r="U3" s="4"/>
      <c r="V3" s="2"/>
      <c r="W3" s="2"/>
      <c r="X3" s="2"/>
    </row>
    <row r="4" spans="1:24" ht="10.5" customHeight="1" x14ac:dyDescent="0.2">
      <c r="A4" s="13"/>
      <c r="B4" s="51" t="s">
        <v>115</v>
      </c>
      <c r="C4" s="52"/>
      <c r="D4" s="56" t="s">
        <v>117</v>
      </c>
      <c r="E4" s="67"/>
      <c r="F4" s="67"/>
      <c r="G4" s="52"/>
      <c r="H4" s="52"/>
      <c r="I4" s="67"/>
      <c r="J4" s="51" t="s">
        <v>86</v>
      </c>
      <c r="K4" s="52"/>
      <c r="L4" s="56" t="s">
        <v>125</v>
      </c>
      <c r="M4" s="56"/>
      <c r="N4" s="56"/>
      <c r="O4" s="56"/>
      <c r="P4" s="51" t="s">
        <v>82</v>
      </c>
      <c r="Q4" s="67"/>
      <c r="R4" s="52"/>
      <c r="S4" s="15" t="s">
        <v>77</v>
      </c>
      <c r="T4" s="14"/>
      <c r="U4" s="14"/>
      <c r="V4" s="16"/>
      <c r="W4" s="15" t="s">
        <v>70</v>
      </c>
      <c r="X4" s="41"/>
    </row>
    <row r="5" spans="1:24" ht="10.5" customHeight="1" x14ac:dyDescent="0.2">
      <c r="A5" s="2"/>
      <c r="B5" s="72" t="s">
        <v>101</v>
      </c>
      <c r="C5" s="64"/>
      <c r="D5" s="63" t="s">
        <v>118</v>
      </c>
      <c r="E5" s="10"/>
      <c r="F5" s="10"/>
      <c r="G5" s="64"/>
      <c r="H5" s="64" t="s">
        <v>87</v>
      </c>
      <c r="I5" s="6"/>
      <c r="J5" s="72" t="s">
        <v>88</v>
      </c>
      <c r="K5" s="64"/>
      <c r="L5" s="54"/>
      <c r="M5" s="57" t="s">
        <v>108</v>
      </c>
      <c r="N5" s="65"/>
      <c r="O5" s="57"/>
      <c r="P5" s="53" t="s">
        <v>83</v>
      </c>
      <c r="Q5" s="73"/>
      <c r="R5" s="64"/>
      <c r="S5" s="64" t="s">
        <v>80</v>
      </c>
      <c r="T5" s="7"/>
      <c r="U5" s="7"/>
      <c r="V5" s="18" t="s">
        <v>97</v>
      </c>
      <c r="W5" s="17" t="s">
        <v>71</v>
      </c>
      <c r="X5" s="30"/>
    </row>
    <row r="6" spans="1:24" ht="10.5" customHeight="1" x14ac:dyDescent="0.2">
      <c r="A6" s="2"/>
      <c r="B6" s="72" t="s">
        <v>102</v>
      </c>
      <c r="C6" s="64"/>
      <c r="D6" s="96" t="s">
        <v>119</v>
      </c>
      <c r="E6" s="97"/>
      <c r="F6" s="96" t="s">
        <v>120</v>
      </c>
      <c r="G6" s="97"/>
      <c r="H6" s="64" t="s">
        <v>89</v>
      </c>
      <c r="I6" s="6" t="s">
        <v>70</v>
      </c>
      <c r="J6" s="72" t="s">
        <v>90</v>
      </c>
      <c r="K6" s="64"/>
      <c r="L6" s="72"/>
      <c r="M6" s="17" t="s">
        <v>93</v>
      </c>
      <c r="N6" s="6"/>
      <c r="O6" s="17"/>
      <c r="P6" s="57"/>
      <c r="Q6" s="57"/>
      <c r="R6" s="85" t="s">
        <v>95</v>
      </c>
      <c r="S6" s="64" t="s">
        <v>112</v>
      </c>
      <c r="T6" s="7"/>
      <c r="U6" s="19"/>
      <c r="V6" s="18" t="s">
        <v>6</v>
      </c>
      <c r="W6" s="17" t="s">
        <v>110</v>
      </c>
      <c r="X6" s="6"/>
    </row>
    <row r="7" spans="1:24" ht="10.5" customHeight="1" x14ac:dyDescent="0.2">
      <c r="A7" s="2"/>
      <c r="B7" s="72" t="s">
        <v>103</v>
      </c>
      <c r="C7" s="64"/>
      <c r="D7" s="54"/>
      <c r="E7" s="57" t="s">
        <v>121</v>
      </c>
      <c r="F7" s="54"/>
      <c r="G7" s="57" t="s">
        <v>121</v>
      </c>
      <c r="H7" s="64" t="s">
        <v>17</v>
      </c>
      <c r="I7" s="6" t="s">
        <v>71</v>
      </c>
      <c r="J7" s="6" t="s">
        <v>91</v>
      </c>
      <c r="K7" s="64"/>
      <c r="L7" s="17"/>
      <c r="M7" s="6" t="s">
        <v>26</v>
      </c>
      <c r="N7" s="6"/>
      <c r="O7" s="17" t="s">
        <v>70</v>
      </c>
      <c r="P7" s="7"/>
      <c r="Q7" s="7"/>
      <c r="R7" s="6" t="s">
        <v>96</v>
      </c>
      <c r="S7" s="17" t="s">
        <v>81</v>
      </c>
      <c r="T7" s="7" t="s">
        <v>8</v>
      </c>
      <c r="U7" s="7"/>
      <c r="V7" s="18" t="s">
        <v>72</v>
      </c>
      <c r="W7" s="17" t="s">
        <v>10</v>
      </c>
      <c r="X7" s="19" t="s">
        <v>95</v>
      </c>
    </row>
    <row r="8" spans="1:24" ht="10.5" customHeight="1" x14ac:dyDescent="0.2">
      <c r="A8" s="2"/>
      <c r="B8" s="57"/>
      <c r="C8" s="57" t="s">
        <v>107</v>
      </c>
      <c r="D8" s="6" t="s">
        <v>25</v>
      </c>
      <c r="E8" s="17" t="s">
        <v>122</v>
      </c>
      <c r="F8" s="6" t="s">
        <v>25</v>
      </c>
      <c r="G8" s="17" t="s">
        <v>123</v>
      </c>
      <c r="H8" s="64" t="s">
        <v>18</v>
      </c>
      <c r="I8" s="6" t="s">
        <v>92</v>
      </c>
      <c r="J8" s="81"/>
      <c r="K8" s="68"/>
      <c r="L8" s="6" t="s">
        <v>25</v>
      </c>
      <c r="M8" s="17" t="s">
        <v>109</v>
      </c>
      <c r="N8" s="6"/>
      <c r="O8" s="17" t="s">
        <v>71</v>
      </c>
      <c r="P8" s="6" t="s">
        <v>19</v>
      </c>
      <c r="Q8" s="6" t="s">
        <v>20</v>
      </c>
      <c r="R8" s="7" t="s">
        <v>78</v>
      </c>
      <c r="S8" s="7" t="s">
        <v>26</v>
      </c>
      <c r="T8" s="7" t="s">
        <v>114</v>
      </c>
      <c r="U8" s="19" t="s">
        <v>7</v>
      </c>
      <c r="V8" s="18" t="s">
        <v>73</v>
      </c>
      <c r="W8" s="17" t="s">
        <v>12</v>
      </c>
      <c r="X8" s="19" t="s">
        <v>96</v>
      </c>
    </row>
    <row r="9" spans="1:24" ht="10.5" customHeight="1" x14ac:dyDescent="0.2">
      <c r="A9" s="2"/>
      <c r="B9" s="17" t="s">
        <v>6</v>
      </c>
      <c r="C9" s="17" t="s">
        <v>6</v>
      </c>
      <c r="D9" s="21" t="s">
        <v>26</v>
      </c>
      <c r="E9" s="17" t="s">
        <v>124</v>
      </c>
      <c r="F9" s="21" t="s">
        <v>26</v>
      </c>
      <c r="G9" s="17" t="s">
        <v>124</v>
      </c>
      <c r="H9" s="64" t="s">
        <v>21</v>
      </c>
      <c r="I9" s="10" t="s">
        <v>89</v>
      </c>
      <c r="J9" s="6"/>
      <c r="K9" s="82"/>
      <c r="L9" s="21" t="s">
        <v>26</v>
      </c>
      <c r="M9" s="22" t="s">
        <v>94</v>
      </c>
      <c r="N9" s="6" t="s">
        <v>68</v>
      </c>
      <c r="O9" s="17" t="s">
        <v>84</v>
      </c>
      <c r="P9" s="20" t="s">
        <v>22</v>
      </c>
      <c r="Q9" s="7" t="s">
        <v>22</v>
      </c>
      <c r="R9" s="6" t="s">
        <v>79</v>
      </c>
      <c r="S9" s="7" t="s">
        <v>92</v>
      </c>
      <c r="T9" s="7" t="s">
        <v>28</v>
      </c>
      <c r="U9" s="7" t="s">
        <v>9</v>
      </c>
      <c r="V9" s="18" t="s">
        <v>74</v>
      </c>
      <c r="W9" s="17" t="s">
        <v>113</v>
      </c>
      <c r="X9" s="19" t="s">
        <v>6</v>
      </c>
    </row>
    <row r="10" spans="1:24" ht="10.5" customHeight="1" x14ac:dyDescent="0.2">
      <c r="A10" s="2"/>
      <c r="B10" s="17" t="s">
        <v>100</v>
      </c>
      <c r="C10" s="17" t="s">
        <v>100</v>
      </c>
      <c r="D10" s="10" t="s">
        <v>27</v>
      </c>
      <c r="E10" s="17" t="s">
        <v>62</v>
      </c>
      <c r="F10" s="10" t="s">
        <v>27</v>
      </c>
      <c r="G10" s="17" t="s">
        <v>62</v>
      </c>
      <c r="H10" s="64" t="s">
        <v>23</v>
      </c>
      <c r="I10" s="10" t="s">
        <v>69</v>
      </c>
      <c r="J10" s="66" t="s">
        <v>11</v>
      </c>
      <c r="K10" s="22" t="s">
        <v>2</v>
      </c>
      <c r="L10" s="10" t="s">
        <v>27</v>
      </c>
      <c r="M10" s="22" t="s">
        <v>76</v>
      </c>
      <c r="N10" s="66" t="s">
        <v>62</v>
      </c>
      <c r="O10" s="17" t="s">
        <v>69</v>
      </c>
      <c r="P10" s="6" t="s">
        <v>24</v>
      </c>
      <c r="Q10" s="6" t="s">
        <v>24</v>
      </c>
      <c r="R10" s="6" t="s">
        <v>104</v>
      </c>
      <c r="S10" s="6" t="s">
        <v>89</v>
      </c>
      <c r="T10" s="7" t="s">
        <v>72</v>
      </c>
      <c r="U10" s="7" t="s">
        <v>126</v>
      </c>
      <c r="V10" s="18" t="s">
        <v>75</v>
      </c>
      <c r="W10" s="17" t="s">
        <v>111</v>
      </c>
      <c r="X10" s="19" t="s">
        <v>127</v>
      </c>
    </row>
    <row r="11" spans="1:24" ht="10.5" customHeight="1" thickBot="1" x14ac:dyDescent="0.25">
      <c r="A11" s="86" t="s">
        <v>105</v>
      </c>
      <c r="B11" s="24" t="s">
        <v>106</v>
      </c>
      <c r="C11" s="24" t="s">
        <v>106</v>
      </c>
      <c r="D11" s="24" t="s">
        <v>76</v>
      </c>
      <c r="E11" s="23" t="s">
        <v>3</v>
      </c>
      <c r="F11" s="24" t="s">
        <v>76</v>
      </c>
      <c r="G11" s="23" t="s">
        <v>3</v>
      </c>
      <c r="H11" s="24" t="s">
        <v>3</v>
      </c>
      <c r="I11" s="10" t="s">
        <v>3</v>
      </c>
      <c r="J11" s="6" t="s">
        <v>3</v>
      </c>
      <c r="K11" s="17" t="s">
        <v>3</v>
      </c>
      <c r="L11" s="24" t="s">
        <v>76</v>
      </c>
      <c r="M11" s="18" t="s">
        <v>13</v>
      </c>
      <c r="N11" s="23" t="s">
        <v>3</v>
      </c>
      <c r="O11" s="24" t="s">
        <v>3</v>
      </c>
      <c r="P11" s="6" t="s">
        <v>3</v>
      </c>
      <c r="Q11" s="7" t="s">
        <v>3</v>
      </c>
      <c r="R11" s="18" t="s">
        <v>13</v>
      </c>
      <c r="S11" s="18" t="s">
        <v>13</v>
      </c>
      <c r="T11" s="87" t="s">
        <v>3</v>
      </c>
      <c r="U11" s="7" t="s">
        <v>3</v>
      </c>
      <c r="V11" s="18" t="s">
        <v>3</v>
      </c>
      <c r="W11" s="18" t="s">
        <v>3</v>
      </c>
      <c r="X11" s="18" t="s">
        <v>13</v>
      </c>
    </row>
    <row r="12" spans="1:24" ht="11.25" customHeight="1" thickBot="1" x14ac:dyDescent="0.25">
      <c r="A12" s="43" t="s">
        <v>98</v>
      </c>
      <c r="B12" s="47"/>
      <c r="C12" s="47"/>
      <c r="D12" s="47"/>
      <c r="E12" s="47"/>
      <c r="F12" s="47"/>
      <c r="G12" s="47"/>
      <c r="H12" s="47"/>
      <c r="I12" s="47"/>
      <c r="J12" s="43"/>
      <c r="K12" s="46" t="s">
        <v>16</v>
      </c>
      <c r="L12" s="46"/>
      <c r="M12" s="46"/>
      <c r="N12" s="44"/>
      <c r="O12" s="46"/>
      <c r="P12" s="44"/>
      <c r="Q12" s="45"/>
      <c r="R12" s="45"/>
      <c r="S12" s="45"/>
      <c r="T12" s="45"/>
      <c r="U12" s="44"/>
      <c r="V12" s="44"/>
      <c r="W12" s="44"/>
      <c r="X12" s="44"/>
    </row>
    <row r="13" spans="1:24" ht="10.5" customHeight="1" x14ac:dyDescent="0.2">
      <c r="A13" s="2" t="s">
        <v>0</v>
      </c>
      <c r="B13" s="83">
        <v>0</v>
      </c>
      <c r="C13" s="98">
        <v>80258</v>
      </c>
      <c r="D13" s="98">
        <v>390</v>
      </c>
      <c r="E13" s="98">
        <v>99651</v>
      </c>
      <c r="F13" s="98">
        <v>25803</v>
      </c>
      <c r="G13" s="98">
        <v>34188667.480000004</v>
      </c>
      <c r="H13" s="34">
        <v>40195672918.75</v>
      </c>
      <c r="I13" s="34">
        <f t="shared" ref="I13:I36" si="0">H13/L13</f>
        <v>500830.73237247375</v>
      </c>
      <c r="J13" s="98">
        <v>1814361495</v>
      </c>
      <c r="K13" s="98">
        <v>2564941999.3800001</v>
      </c>
      <c r="L13" s="98">
        <v>80258</v>
      </c>
      <c r="M13" s="69">
        <v>9.6480176952852645E-2</v>
      </c>
      <c r="N13" s="98">
        <v>4334392054.75</v>
      </c>
      <c r="O13" s="34">
        <f t="shared" ref="O13:O36" si="1">N13/L13</f>
        <v>54005.732198036334</v>
      </c>
      <c r="P13" s="101">
        <v>35110700359.620003</v>
      </c>
      <c r="Q13" s="101">
        <v>-1981627354</v>
      </c>
      <c r="R13" s="69">
        <f t="shared" ref="R13:R36" si="2">Q13/P13</f>
        <v>-5.6439414016332852E-2</v>
      </c>
      <c r="S13" s="69">
        <f>P13/H13</f>
        <v>0.87349452839342767</v>
      </c>
      <c r="T13" s="58">
        <v>0</v>
      </c>
      <c r="U13" s="58">
        <v>0</v>
      </c>
      <c r="V13" s="58">
        <v>0</v>
      </c>
      <c r="W13" s="58">
        <v>0</v>
      </c>
      <c r="X13" s="36">
        <v>0</v>
      </c>
    </row>
    <row r="14" spans="1:24" ht="10.5" customHeight="1" x14ac:dyDescent="0.2">
      <c r="A14" s="2" t="s">
        <v>63</v>
      </c>
      <c r="B14" s="50">
        <v>21768</v>
      </c>
      <c r="C14" s="99">
        <v>525</v>
      </c>
      <c r="D14" s="99">
        <v>7604</v>
      </c>
      <c r="E14" s="99">
        <v>322663.42</v>
      </c>
      <c r="F14" s="99">
        <v>12999</v>
      </c>
      <c r="G14" s="99">
        <v>2109708.13</v>
      </c>
      <c r="H14" s="59">
        <v>7132625155.3299999</v>
      </c>
      <c r="I14" s="50">
        <f t="shared" si="0"/>
        <v>319949.0941250617</v>
      </c>
      <c r="J14" s="99">
        <v>163573618</v>
      </c>
      <c r="K14" s="99">
        <v>210600576.94</v>
      </c>
      <c r="L14" s="99">
        <v>22293</v>
      </c>
      <c r="M14" s="70">
        <v>9.4355514547162941E-2</v>
      </c>
      <c r="N14" s="99">
        <v>627348589</v>
      </c>
      <c r="O14" s="50">
        <f t="shared" si="1"/>
        <v>28141.057237697933</v>
      </c>
      <c r="P14" s="105">
        <v>6458249607.3899994</v>
      </c>
      <c r="Q14" s="102">
        <v>14703045</v>
      </c>
      <c r="R14" s="70">
        <f t="shared" si="2"/>
        <v>2.2766300303995227E-3</v>
      </c>
      <c r="S14" s="70">
        <f>P14/H14</f>
        <v>0.90545198531342141</v>
      </c>
      <c r="T14" s="59">
        <v>852519</v>
      </c>
      <c r="U14" s="59">
        <v>26972</v>
      </c>
      <c r="V14" s="59">
        <v>825547</v>
      </c>
      <c r="W14" s="29">
        <f t="shared" ref="W14:W36" si="3">V14/L14</f>
        <v>37.031669133808819</v>
      </c>
      <c r="X14" s="28">
        <f t="shared" ref="X14:X35" si="4">V14/Q14</f>
        <v>5.6148029200753992E-2</v>
      </c>
    </row>
    <row r="15" spans="1:24" ht="10.5" customHeight="1" x14ac:dyDescent="0.2">
      <c r="A15" s="2" t="s">
        <v>64</v>
      </c>
      <c r="B15" s="50">
        <v>10362</v>
      </c>
      <c r="C15" s="99">
        <v>207</v>
      </c>
      <c r="D15" s="99">
        <v>5179</v>
      </c>
      <c r="E15" s="99">
        <v>690625</v>
      </c>
      <c r="F15" s="99">
        <v>5056</v>
      </c>
      <c r="G15" s="99">
        <v>2192993</v>
      </c>
      <c r="H15" s="59">
        <v>5379683858</v>
      </c>
      <c r="I15" s="50">
        <f t="shared" si="0"/>
        <v>509005.94739332009</v>
      </c>
      <c r="J15" s="99">
        <v>97741194</v>
      </c>
      <c r="K15" s="99">
        <v>162182390</v>
      </c>
      <c r="L15" s="99">
        <v>10569</v>
      </c>
      <c r="M15" s="70">
        <v>5.3266873639222646E-2</v>
      </c>
      <c r="N15" s="99">
        <v>560829649</v>
      </c>
      <c r="O15" s="50">
        <f t="shared" si="1"/>
        <v>53063.643580281954</v>
      </c>
      <c r="P15" s="105">
        <v>4754413013</v>
      </c>
      <c r="Q15" s="102">
        <v>31185922</v>
      </c>
      <c r="R15" s="70">
        <f t="shared" si="2"/>
        <v>6.5593632515156507E-3</v>
      </c>
      <c r="S15" s="70">
        <f t="shared" ref="S15" si="5">P15/H15</f>
        <v>0.88377182349290384</v>
      </c>
      <c r="T15" s="59">
        <v>1808770</v>
      </c>
      <c r="U15" s="59">
        <v>65494</v>
      </c>
      <c r="V15" s="59">
        <v>1743276</v>
      </c>
      <c r="W15" s="29">
        <f t="shared" si="3"/>
        <v>164.94237865455577</v>
      </c>
      <c r="X15" s="28">
        <f t="shared" si="4"/>
        <v>5.5899453606021332E-2</v>
      </c>
    </row>
    <row r="16" spans="1:24" ht="10.5" customHeight="1" x14ac:dyDescent="0.2">
      <c r="A16" s="2" t="s">
        <v>65</v>
      </c>
      <c r="B16" s="50">
        <v>8401</v>
      </c>
      <c r="C16" s="99">
        <v>116</v>
      </c>
      <c r="D16" s="99">
        <v>4179</v>
      </c>
      <c r="E16" s="99">
        <v>886995.64</v>
      </c>
      <c r="F16" s="99">
        <v>4110</v>
      </c>
      <c r="G16" s="99">
        <v>2090833</v>
      </c>
      <c r="H16" s="59">
        <v>3997522886.6199999</v>
      </c>
      <c r="I16" s="50">
        <f t="shared" si="0"/>
        <v>469358.09400258306</v>
      </c>
      <c r="J16" s="99">
        <v>98731133</v>
      </c>
      <c r="K16" s="99">
        <v>117338970</v>
      </c>
      <c r="L16" s="99">
        <v>8517</v>
      </c>
      <c r="M16" s="70">
        <v>4.826863134032304E-2</v>
      </c>
      <c r="N16" s="99">
        <v>346411009</v>
      </c>
      <c r="O16" s="50">
        <f t="shared" si="1"/>
        <v>40672.890571797579</v>
      </c>
      <c r="P16" s="105">
        <v>3632504040.6199999</v>
      </c>
      <c r="Q16" s="102">
        <v>42454248</v>
      </c>
      <c r="R16" s="70">
        <f t="shared" si="2"/>
        <v>1.1687322994072668E-2</v>
      </c>
      <c r="S16" s="70">
        <f t="shared" ref="S16:S36" si="6">P16/H16</f>
        <v>0.90868874141490352</v>
      </c>
      <c r="T16" s="59">
        <v>2462332</v>
      </c>
      <c r="U16" s="59">
        <v>98884</v>
      </c>
      <c r="V16" s="59">
        <v>2363448</v>
      </c>
      <c r="W16" s="29">
        <f t="shared" si="3"/>
        <v>277.49771046143007</v>
      </c>
      <c r="X16" s="28">
        <f t="shared" si="4"/>
        <v>5.5670471421375781E-2</v>
      </c>
    </row>
    <row r="17" spans="1:24" ht="10.5" customHeight="1" x14ac:dyDescent="0.2">
      <c r="A17" s="2" t="s">
        <v>46</v>
      </c>
      <c r="B17" s="50">
        <v>15438</v>
      </c>
      <c r="C17" s="99">
        <v>88</v>
      </c>
      <c r="D17" s="99">
        <v>7822</v>
      </c>
      <c r="E17" s="99">
        <v>2520072.69</v>
      </c>
      <c r="F17" s="99">
        <v>7447</v>
      </c>
      <c r="G17" s="99">
        <v>4067900</v>
      </c>
      <c r="H17" s="59">
        <v>7328905783.5699997</v>
      </c>
      <c r="I17" s="50">
        <f t="shared" si="0"/>
        <v>472040.82078899909</v>
      </c>
      <c r="J17" s="99">
        <v>100546141</v>
      </c>
      <c r="K17" s="99">
        <v>225885127.30000001</v>
      </c>
      <c r="L17" s="99">
        <v>15526</v>
      </c>
      <c r="M17" s="70">
        <v>5.025815327344825E-2</v>
      </c>
      <c r="N17" s="99">
        <v>698917017</v>
      </c>
      <c r="O17" s="50">
        <f t="shared" si="1"/>
        <v>45015.909893082571</v>
      </c>
      <c r="P17" s="105">
        <v>6504649780.2700005</v>
      </c>
      <c r="Q17" s="102">
        <v>123579437</v>
      </c>
      <c r="R17" s="70">
        <f t="shared" si="2"/>
        <v>1.8998630391269176E-2</v>
      </c>
      <c r="S17" s="70">
        <f t="shared" si="6"/>
        <v>0.88753355171411497</v>
      </c>
      <c r="T17" s="59">
        <v>7167624</v>
      </c>
      <c r="U17" s="59">
        <v>241348</v>
      </c>
      <c r="V17" s="59">
        <v>6926276</v>
      </c>
      <c r="W17" s="29">
        <f t="shared" si="3"/>
        <v>446.10820559062216</v>
      </c>
      <c r="X17" s="28">
        <f t="shared" si="4"/>
        <v>5.6047156130028329E-2</v>
      </c>
    </row>
    <row r="18" spans="1:24" ht="10.5" customHeight="1" x14ac:dyDescent="0.2">
      <c r="A18" s="2" t="s">
        <v>45</v>
      </c>
      <c r="B18" s="50">
        <v>2284</v>
      </c>
      <c r="C18" s="99">
        <v>9</v>
      </c>
      <c r="D18" s="99">
        <v>1100</v>
      </c>
      <c r="E18" s="99">
        <v>447886</v>
      </c>
      <c r="F18" s="99">
        <v>1168</v>
      </c>
      <c r="G18" s="99">
        <v>740383</v>
      </c>
      <c r="H18" s="59">
        <v>1154846069.3099999</v>
      </c>
      <c r="I18" s="50">
        <f t="shared" si="0"/>
        <v>503639.80344962928</v>
      </c>
      <c r="J18" s="99">
        <v>10534693</v>
      </c>
      <c r="K18" s="99">
        <v>44905214</v>
      </c>
      <c r="L18" s="99">
        <v>2293</v>
      </c>
      <c r="M18" s="70">
        <v>5.1271158017127651E-2</v>
      </c>
      <c r="N18" s="99">
        <v>89741503</v>
      </c>
      <c r="O18" s="50">
        <f t="shared" si="1"/>
        <v>39137.157871783689</v>
      </c>
      <c r="P18" s="105">
        <v>1030734045.3099999</v>
      </c>
      <c r="Q18" s="102">
        <v>23646694</v>
      </c>
      <c r="R18" s="70">
        <f t="shared" si="2"/>
        <v>2.2941605652395138E-2</v>
      </c>
      <c r="S18" s="70">
        <f t="shared" si="6"/>
        <v>0.89252937919756292</v>
      </c>
      <c r="T18" s="59">
        <v>1371491</v>
      </c>
      <c r="U18" s="59">
        <v>47430</v>
      </c>
      <c r="V18" s="59">
        <v>1324061</v>
      </c>
      <c r="W18" s="29">
        <f t="shared" si="3"/>
        <v>577.43610989969477</v>
      </c>
      <c r="X18" s="28">
        <f t="shared" si="4"/>
        <v>5.599349321304703E-2</v>
      </c>
    </row>
    <row r="19" spans="1:24" ht="10.5" customHeight="1" x14ac:dyDescent="0.2">
      <c r="A19" s="2" t="s">
        <v>44</v>
      </c>
      <c r="B19" s="50">
        <v>7452</v>
      </c>
      <c r="C19" s="99">
        <v>36</v>
      </c>
      <c r="D19" s="99">
        <v>3650</v>
      </c>
      <c r="E19" s="99">
        <v>1598198</v>
      </c>
      <c r="F19" s="99">
        <v>3735</v>
      </c>
      <c r="G19" s="99">
        <v>2246366</v>
      </c>
      <c r="H19" s="59">
        <v>2607903790</v>
      </c>
      <c r="I19" s="50">
        <f t="shared" si="0"/>
        <v>348277.749732906</v>
      </c>
      <c r="J19" s="99">
        <v>33795978</v>
      </c>
      <c r="K19" s="99">
        <v>105208388</v>
      </c>
      <c r="L19" s="99">
        <v>7488</v>
      </c>
      <c r="M19" s="70">
        <v>5.119894976513302E-2</v>
      </c>
      <c r="N19" s="99">
        <v>250551012</v>
      </c>
      <c r="O19" s="50">
        <f t="shared" si="1"/>
        <v>33460.338141025641</v>
      </c>
      <c r="P19" s="105">
        <v>2285940368</v>
      </c>
      <c r="Q19" s="102">
        <v>87583326</v>
      </c>
      <c r="R19" s="70">
        <f t="shared" si="2"/>
        <v>3.8313915457308202E-2</v>
      </c>
      <c r="S19" s="70">
        <f t="shared" si="6"/>
        <v>0.87654321327551732</v>
      </c>
      <c r="T19" s="59">
        <v>5079810</v>
      </c>
      <c r="U19" s="59">
        <v>165998</v>
      </c>
      <c r="V19" s="59">
        <v>4913812</v>
      </c>
      <c r="W19" s="29">
        <f t="shared" si="3"/>
        <v>656.22489316239319</v>
      </c>
      <c r="X19" s="28">
        <f t="shared" si="4"/>
        <v>5.6104423346516892E-2</v>
      </c>
    </row>
    <row r="20" spans="1:24" ht="10.5" customHeight="1" x14ac:dyDescent="0.2">
      <c r="A20" s="2" t="s">
        <v>43</v>
      </c>
      <c r="B20" s="50">
        <v>8044</v>
      </c>
      <c r="C20" s="99">
        <v>25</v>
      </c>
      <c r="D20" s="99">
        <v>3966</v>
      </c>
      <c r="E20" s="99">
        <v>1925102.2</v>
      </c>
      <c r="F20" s="99">
        <v>4024</v>
      </c>
      <c r="G20" s="99">
        <v>2503597.5099999998</v>
      </c>
      <c r="H20" s="59">
        <v>3099104169.3600001</v>
      </c>
      <c r="I20" s="50">
        <f t="shared" si="0"/>
        <v>384075.37109431159</v>
      </c>
      <c r="J20" s="99">
        <v>40787967</v>
      </c>
      <c r="K20" s="99">
        <v>112687813</v>
      </c>
      <c r="L20" s="99">
        <v>8069</v>
      </c>
      <c r="M20" s="70">
        <v>5.4638777348167307E-2</v>
      </c>
      <c r="N20" s="99">
        <v>320005766</v>
      </c>
      <c r="O20" s="50">
        <f t="shared" si="1"/>
        <v>39658.664766389884</v>
      </c>
      <c r="P20" s="105">
        <v>2707198557.3600001</v>
      </c>
      <c r="Q20" s="102">
        <v>111961601</v>
      </c>
      <c r="R20" s="70">
        <f t="shared" si="2"/>
        <v>4.1356996403389953E-2</v>
      </c>
      <c r="S20" s="70">
        <f t="shared" si="6"/>
        <v>0.8735422913903107</v>
      </c>
      <c r="T20" s="59">
        <v>6493782</v>
      </c>
      <c r="U20" s="59">
        <v>190980</v>
      </c>
      <c r="V20" s="59">
        <v>6302802</v>
      </c>
      <c r="W20" s="29">
        <f t="shared" si="3"/>
        <v>781.1131490891064</v>
      </c>
      <c r="X20" s="28">
        <f t="shared" si="4"/>
        <v>5.6294318263633979E-2</v>
      </c>
    </row>
    <row r="21" spans="1:24" ht="10.5" customHeight="1" x14ac:dyDescent="0.2">
      <c r="A21" s="2" t="s">
        <v>42</v>
      </c>
      <c r="B21" s="50">
        <v>7029</v>
      </c>
      <c r="C21" s="99">
        <v>21</v>
      </c>
      <c r="D21" s="99">
        <v>3473</v>
      </c>
      <c r="E21" s="99">
        <v>1876808.61</v>
      </c>
      <c r="F21" s="99">
        <v>3493</v>
      </c>
      <c r="G21" s="99">
        <v>2319242</v>
      </c>
      <c r="H21" s="59">
        <v>2645369304</v>
      </c>
      <c r="I21" s="50">
        <f t="shared" si="0"/>
        <v>375229.68851063831</v>
      </c>
      <c r="J21" s="99">
        <v>41877579</v>
      </c>
      <c r="K21" s="99">
        <v>104575659.98</v>
      </c>
      <c r="L21" s="99">
        <v>7050</v>
      </c>
      <c r="M21" s="70">
        <v>5.7306823169839538E-2</v>
      </c>
      <c r="N21" s="99">
        <v>280924143</v>
      </c>
      <c r="O21" s="50">
        <f t="shared" si="1"/>
        <v>39847.396170212764</v>
      </c>
      <c r="P21" s="105">
        <v>2301747080.0200005</v>
      </c>
      <c r="Q21" s="102">
        <v>112806672</v>
      </c>
      <c r="R21" s="70">
        <f t="shared" si="2"/>
        <v>4.9009151778317793E-2</v>
      </c>
      <c r="S21" s="70">
        <f t="shared" si="6"/>
        <v>0.87010425218875243</v>
      </c>
      <c r="T21" s="59">
        <v>6542838</v>
      </c>
      <c r="U21" s="59">
        <v>183551</v>
      </c>
      <c r="V21" s="59">
        <v>6359287</v>
      </c>
      <c r="W21" s="29">
        <f t="shared" si="3"/>
        <v>902.02652482269502</v>
      </c>
      <c r="X21" s="28">
        <f t="shared" si="4"/>
        <v>5.6373323379312175E-2</v>
      </c>
    </row>
    <row r="22" spans="1:24" ht="10.5" customHeight="1" x14ac:dyDescent="0.2">
      <c r="A22" s="2" t="s">
        <v>41</v>
      </c>
      <c r="B22" s="50">
        <v>10604</v>
      </c>
      <c r="C22" s="99">
        <v>33</v>
      </c>
      <c r="D22" s="99">
        <v>5029</v>
      </c>
      <c r="E22" s="99">
        <v>2958485</v>
      </c>
      <c r="F22" s="99">
        <v>5500</v>
      </c>
      <c r="G22" s="99">
        <v>3346713.9699999997</v>
      </c>
      <c r="H22" s="59">
        <v>3011410722.0299997</v>
      </c>
      <c r="I22" s="50">
        <f t="shared" si="0"/>
        <v>283107.146942747</v>
      </c>
      <c r="J22" s="99">
        <v>42227276</v>
      </c>
      <c r="K22" s="99">
        <v>127589091.64</v>
      </c>
      <c r="L22" s="99">
        <v>10637</v>
      </c>
      <c r="M22" s="70">
        <v>6.1813194795534716E-2</v>
      </c>
      <c r="N22" s="99">
        <v>340479707</v>
      </c>
      <c r="O22" s="50">
        <f t="shared" si="1"/>
        <v>32008.997555701797</v>
      </c>
      <c r="P22" s="105">
        <v>2585569199.3899999</v>
      </c>
      <c r="Q22" s="102">
        <v>196984740</v>
      </c>
      <c r="R22" s="70">
        <f t="shared" si="2"/>
        <v>7.6186218510985351E-2</v>
      </c>
      <c r="S22" s="70">
        <f t="shared" si="6"/>
        <v>0.85859068657597826</v>
      </c>
      <c r="T22" s="59">
        <v>11425097</v>
      </c>
      <c r="U22" s="59">
        <v>332059</v>
      </c>
      <c r="V22" s="59">
        <v>11093038</v>
      </c>
      <c r="W22" s="29">
        <f t="shared" si="3"/>
        <v>1042.8728024819027</v>
      </c>
      <c r="X22" s="28">
        <f t="shared" si="4"/>
        <v>5.6314199769992336E-2</v>
      </c>
    </row>
    <row r="23" spans="1:24" ht="10.5" customHeight="1" x14ac:dyDescent="0.2">
      <c r="A23" s="2" t="s">
        <v>40</v>
      </c>
      <c r="B23" s="50">
        <v>4484</v>
      </c>
      <c r="C23" s="99">
        <v>9</v>
      </c>
      <c r="D23" s="99">
        <v>2051</v>
      </c>
      <c r="E23" s="99">
        <v>1274501</v>
      </c>
      <c r="F23" s="99">
        <v>2401</v>
      </c>
      <c r="G23" s="99">
        <v>1421236</v>
      </c>
      <c r="H23" s="59">
        <v>1404236644</v>
      </c>
      <c r="I23" s="50">
        <f t="shared" si="0"/>
        <v>312538.75895837968</v>
      </c>
      <c r="J23" s="99">
        <v>13567334</v>
      </c>
      <c r="K23" s="99">
        <v>55976144</v>
      </c>
      <c r="L23" s="99">
        <v>4493</v>
      </c>
      <c r="M23" s="70">
        <v>6.6529451831669972E-2</v>
      </c>
      <c r="N23" s="99">
        <v>172103327</v>
      </c>
      <c r="O23" s="50">
        <f t="shared" si="1"/>
        <v>38304.768973959493</v>
      </c>
      <c r="P23" s="105">
        <v>1189724507</v>
      </c>
      <c r="Q23" s="102">
        <v>92660194</v>
      </c>
      <c r="R23" s="70">
        <f t="shared" si="2"/>
        <v>7.7883739853061629E-2</v>
      </c>
      <c r="S23" s="70">
        <f t="shared" si="6"/>
        <v>0.84723932542526648</v>
      </c>
      <c r="T23" s="59">
        <v>5374306</v>
      </c>
      <c r="U23" s="59">
        <v>130363</v>
      </c>
      <c r="V23" s="59">
        <v>5243943</v>
      </c>
      <c r="W23" s="29">
        <f t="shared" si="3"/>
        <v>1167.1362118851546</v>
      </c>
      <c r="X23" s="28">
        <f t="shared" si="4"/>
        <v>5.6593265928193505E-2</v>
      </c>
    </row>
    <row r="24" spans="1:24" ht="10.5" customHeight="1" x14ac:dyDescent="0.2">
      <c r="A24" s="2" t="s">
        <v>39</v>
      </c>
      <c r="B24" s="50">
        <v>13848</v>
      </c>
      <c r="C24" s="99">
        <v>50</v>
      </c>
      <c r="D24" s="99">
        <v>6626</v>
      </c>
      <c r="E24" s="99">
        <v>4068929</v>
      </c>
      <c r="F24" s="99">
        <v>7139</v>
      </c>
      <c r="G24" s="99">
        <v>4525419.18</v>
      </c>
      <c r="H24" s="59">
        <v>3599681139.6199999</v>
      </c>
      <c r="I24" s="50">
        <f t="shared" si="0"/>
        <v>259007.1333731472</v>
      </c>
      <c r="J24" s="99">
        <v>277092527</v>
      </c>
      <c r="K24" s="99">
        <v>349026126</v>
      </c>
      <c r="L24" s="99">
        <v>13898</v>
      </c>
      <c r="M24" s="70">
        <v>7.4226782099691829E-2</v>
      </c>
      <c r="N24" s="99">
        <v>416450297</v>
      </c>
      <c r="O24" s="50">
        <f t="shared" si="1"/>
        <v>29964.764498488992</v>
      </c>
      <c r="P24" s="105">
        <v>3111297243.6199999</v>
      </c>
      <c r="Q24" s="102">
        <v>321481103</v>
      </c>
      <c r="R24" s="70">
        <f t="shared" si="2"/>
        <v>0.10332702979737036</v>
      </c>
      <c r="S24" s="70">
        <f t="shared" si="6"/>
        <v>0.86432578968603979</v>
      </c>
      <c r="T24" s="59">
        <v>18645920</v>
      </c>
      <c r="U24" s="59">
        <v>483891</v>
      </c>
      <c r="V24" s="59">
        <v>18162029</v>
      </c>
      <c r="W24" s="29">
        <f t="shared" si="3"/>
        <v>1306.8088214131531</v>
      </c>
      <c r="X24" s="28">
        <f t="shared" si="4"/>
        <v>5.6494857179832436E-2</v>
      </c>
    </row>
    <row r="25" spans="1:24" ht="10.5" customHeight="1" x14ac:dyDescent="0.2">
      <c r="A25" s="2" t="s">
        <v>38</v>
      </c>
      <c r="B25" s="50">
        <v>19505</v>
      </c>
      <c r="C25" s="99">
        <v>55</v>
      </c>
      <c r="D25" s="99">
        <v>9089</v>
      </c>
      <c r="E25" s="99">
        <v>6040161</v>
      </c>
      <c r="F25" s="99">
        <v>10335</v>
      </c>
      <c r="G25" s="99">
        <v>6037228</v>
      </c>
      <c r="H25" s="59">
        <v>5202883387.3299999</v>
      </c>
      <c r="I25" s="50">
        <f t="shared" si="0"/>
        <v>265996.08319683024</v>
      </c>
      <c r="J25" s="99">
        <v>99469842.460000008</v>
      </c>
      <c r="K25" s="99">
        <v>252454950</v>
      </c>
      <c r="L25" s="99">
        <v>19560</v>
      </c>
      <c r="M25" s="70">
        <v>9.1091561922236872E-2</v>
      </c>
      <c r="N25" s="99">
        <v>587697952.13999999</v>
      </c>
      <c r="O25" s="50">
        <f t="shared" si="1"/>
        <v>30045.907573619632</v>
      </c>
      <c r="P25" s="105">
        <v>4462200327.6499996</v>
      </c>
      <c r="Q25" s="102">
        <v>538084106</v>
      </c>
      <c r="R25" s="70">
        <f t="shared" si="2"/>
        <v>0.12058716921913272</v>
      </c>
      <c r="S25" s="70">
        <f t="shared" si="6"/>
        <v>0.85763988839655658</v>
      </c>
      <c r="T25" s="59">
        <v>31208960</v>
      </c>
      <c r="U25" s="59">
        <v>780987</v>
      </c>
      <c r="V25" s="59">
        <v>30427973</v>
      </c>
      <c r="W25" s="29">
        <f t="shared" si="3"/>
        <v>1555.6223415132924</v>
      </c>
      <c r="X25" s="28">
        <f t="shared" si="4"/>
        <v>5.6548730320609024E-2</v>
      </c>
    </row>
    <row r="26" spans="1:24" ht="10.5" customHeight="1" x14ac:dyDescent="0.2">
      <c r="A26" s="2" t="s">
        <v>37</v>
      </c>
      <c r="B26" s="50">
        <v>39705</v>
      </c>
      <c r="C26" s="99">
        <v>125</v>
      </c>
      <c r="D26" s="99">
        <v>18072</v>
      </c>
      <c r="E26" s="99">
        <v>12595572</v>
      </c>
      <c r="F26" s="99">
        <v>21452</v>
      </c>
      <c r="G26" s="99">
        <v>12071432.51</v>
      </c>
      <c r="H26" s="59">
        <v>7009261453.4799995</v>
      </c>
      <c r="I26" s="50">
        <f t="shared" si="0"/>
        <v>175979.4489952297</v>
      </c>
      <c r="J26" s="99">
        <v>96998342</v>
      </c>
      <c r="K26" s="99">
        <v>423424965.93000001</v>
      </c>
      <c r="L26" s="99">
        <v>39830</v>
      </c>
      <c r="M26" s="70">
        <v>0.12005160139130854</v>
      </c>
      <c r="N26" s="99">
        <v>796605633.95000005</v>
      </c>
      <c r="O26" s="50">
        <f t="shared" si="1"/>
        <v>20000.141449912127</v>
      </c>
      <c r="P26" s="105">
        <v>5886229195.5999994</v>
      </c>
      <c r="Q26" s="102">
        <v>1394514185</v>
      </c>
      <c r="R26" s="70">
        <f t="shared" si="2"/>
        <v>0.23691129561220786</v>
      </c>
      <c r="S26" s="70">
        <f t="shared" si="6"/>
        <v>0.83977880332564414</v>
      </c>
      <c r="T26" s="59">
        <v>80881806</v>
      </c>
      <c r="U26" s="59">
        <v>1962325</v>
      </c>
      <c r="V26" s="59">
        <v>78919481</v>
      </c>
      <c r="W26" s="29">
        <f t="shared" si="3"/>
        <v>1981.4080090384132</v>
      </c>
      <c r="X26" s="28">
        <f t="shared" si="4"/>
        <v>5.6592813360302967E-2</v>
      </c>
    </row>
    <row r="27" spans="1:24" ht="10.5" customHeight="1" x14ac:dyDescent="0.2">
      <c r="A27" s="2" t="s">
        <v>36</v>
      </c>
      <c r="B27" s="50">
        <v>38103</v>
      </c>
      <c r="C27" s="99">
        <v>89</v>
      </c>
      <c r="D27" s="99">
        <v>16946</v>
      </c>
      <c r="E27" s="99">
        <v>12935487</v>
      </c>
      <c r="F27" s="99">
        <v>21036</v>
      </c>
      <c r="G27" s="99">
        <v>12453547.98</v>
      </c>
      <c r="H27" s="59">
        <v>6553911120</v>
      </c>
      <c r="I27" s="50">
        <f t="shared" si="0"/>
        <v>171604.29199832425</v>
      </c>
      <c r="J27" s="99">
        <v>67344344</v>
      </c>
      <c r="K27" s="99">
        <v>343212563</v>
      </c>
      <c r="L27" s="99">
        <v>38192</v>
      </c>
      <c r="M27" s="70">
        <v>0.15514607910045172</v>
      </c>
      <c r="N27" s="99">
        <v>907633533</v>
      </c>
      <c r="O27" s="50">
        <f t="shared" si="1"/>
        <v>23765.017097821532</v>
      </c>
      <c r="P27" s="105">
        <v>5370409368</v>
      </c>
      <c r="Q27" s="102">
        <v>1715467121</v>
      </c>
      <c r="R27" s="70">
        <f t="shared" si="2"/>
        <v>0.31942948915994068</v>
      </c>
      <c r="S27" s="70">
        <f t="shared" si="6"/>
        <v>0.81942053678628468</v>
      </c>
      <c r="T27" s="59">
        <v>99497091</v>
      </c>
      <c r="U27" s="59">
        <v>2447897</v>
      </c>
      <c r="V27" s="59">
        <v>97049194</v>
      </c>
      <c r="W27" s="29">
        <f t="shared" si="3"/>
        <v>2541.0869815668202</v>
      </c>
      <c r="X27" s="28">
        <f t="shared" si="4"/>
        <v>5.6573042299654777E-2</v>
      </c>
    </row>
    <row r="28" spans="1:24" ht="10.5" customHeight="1" x14ac:dyDescent="0.2">
      <c r="A28" s="2" t="s">
        <v>35</v>
      </c>
      <c r="B28" s="50">
        <v>33567</v>
      </c>
      <c r="C28" s="99">
        <v>94</v>
      </c>
      <c r="D28" s="99">
        <v>14773</v>
      </c>
      <c r="E28" s="99">
        <v>13054959</v>
      </c>
      <c r="F28" s="99">
        <v>18715</v>
      </c>
      <c r="G28" s="99">
        <v>11789670</v>
      </c>
      <c r="H28" s="59">
        <v>5278922803</v>
      </c>
      <c r="I28" s="50">
        <f t="shared" si="0"/>
        <v>156826.08368735333</v>
      </c>
      <c r="J28" s="99">
        <v>54748589</v>
      </c>
      <c r="K28" s="99">
        <v>285688636</v>
      </c>
      <c r="L28" s="99">
        <v>33661</v>
      </c>
      <c r="M28" s="70">
        <v>0.17909359836554015</v>
      </c>
      <c r="N28" s="99">
        <v>644401389</v>
      </c>
      <c r="O28" s="50">
        <f t="shared" si="1"/>
        <v>19143.85755028074</v>
      </c>
      <c r="P28" s="105">
        <v>4403581367</v>
      </c>
      <c r="Q28" s="102">
        <v>1849134157</v>
      </c>
      <c r="R28" s="70">
        <f t="shared" si="2"/>
        <v>0.41991597358850391</v>
      </c>
      <c r="S28" s="70">
        <f t="shared" si="6"/>
        <v>0.83418180779181972</v>
      </c>
      <c r="T28" s="59">
        <v>107249792</v>
      </c>
      <c r="U28" s="59">
        <v>2796000</v>
      </c>
      <c r="V28" s="59">
        <v>104453792</v>
      </c>
      <c r="W28" s="29">
        <f t="shared" si="3"/>
        <v>3103.1101868631354</v>
      </c>
      <c r="X28" s="28">
        <f t="shared" si="4"/>
        <v>5.6487946861283361E-2</v>
      </c>
    </row>
    <row r="29" spans="1:24" ht="10.5" customHeight="1" x14ac:dyDescent="0.2">
      <c r="A29" s="2" t="s">
        <v>34</v>
      </c>
      <c r="B29" s="50">
        <v>44301</v>
      </c>
      <c r="C29" s="99">
        <v>140</v>
      </c>
      <c r="D29" s="99">
        <v>19446</v>
      </c>
      <c r="E29" s="99">
        <v>19224863</v>
      </c>
      <c r="F29" s="99">
        <v>24776</v>
      </c>
      <c r="G29" s="99">
        <v>17052820.060000002</v>
      </c>
      <c r="H29" s="59">
        <v>7575437004</v>
      </c>
      <c r="I29" s="50">
        <f t="shared" si="0"/>
        <v>170460.54328210437</v>
      </c>
      <c r="J29" s="99">
        <v>127882735</v>
      </c>
      <c r="K29" s="99">
        <v>408084665</v>
      </c>
      <c r="L29" s="99">
        <v>44441</v>
      </c>
      <c r="M29" s="70">
        <v>0.2111652792032539</v>
      </c>
      <c r="N29" s="99">
        <v>1082977302</v>
      </c>
      <c r="O29" s="50">
        <f t="shared" si="1"/>
        <v>24368.877883035937</v>
      </c>
      <c r="P29" s="105">
        <v>6212257772</v>
      </c>
      <c r="Q29" s="102">
        <v>2990259150</v>
      </c>
      <c r="R29" s="70">
        <f t="shared" si="2"/>
        <v>0.48134820861390359</v>
      </c>
      <c r="S29" s="70">
        <f t="shared" si="6"/>
        <v>0.82005272682220032</v>
      </c>
      <c r="T29" s="59">
        <v>173434985</v>
      </c>
      <c r="U29" s="59">
        <v>5097538</v>
      </c>
      <c r="V29" s="59">
        <v>168337447</v>
      </c>
      <c r="W29" s="29">
        <f t="shared" si="3"/>
        <v>3787.8861186741974</v>
      </c>
      <c r="X29" s="28">
        <f t="shared" si="4"/>
        <v>5.6295270261107637E-2</v>
      </c>
    </row>
    <row r="30" spans="1:24" ht="10.5" customHeight="1" x14ac:dyDescent="0.2">
      <c r="A30" s="2" t="s">
        <v>33</v>
      </c>
      <c r="B30" s="50">
        <v>13326</v>
      </c>
      <c r="C30" s="99">
        <v>42</v>
      </c>
      <c r="D30" s="99">
        <v>5946</v>
      </c>
      <c r="E30" s="99">
        <v>6362453</v>
      </c>
      <c r="F30" s="99">
        <v>7362</v>
      </c>
      <c r="G30" s="99">
        <v>5536141</v>
      </c>
      <c r="H30" s="59">
        <v>3714755389.6399999</v>
      </c>
      <c r="I30" s="50">
        <f t="shared" si="0"/>
        <v>277884.15541891084</v>
      </c>
      <c r="J30" s="99">
        <v>33941751</v>
      </c>
      <c r="K30" s="99">
        <v>143383137.59999999</v>
      </c>
      <c r="L30" s="99">
        <v>13368</v>
      </c>
      <c r="M30" s="70">
        <v>0.23742540494458653</v>
      </c>
      <c r="N30" s="99">
        <v>366441385.16000003</v>
      </c>
      <c r="O30" s="50">
        <f t="shared" si="1"/>
        <v>27411.833120885698</v>
      </c>
      <c r="P30" s="105">
        <v>3238872617.8800001</v>
      </c>
      <c r="Q30" s="102">
        <v>1035771763</v>
      </c>
      <c r="R30" s="70">
        <f t="shared" si="2"/>
        <v>0.31979391757554304</v>
      </c>
      <c r="S30" s="70">
        <f t="shared" si="6"/>
        <v>0.8718939144453014</v>
      </c>
      <c r="T30" s="59">
        <v>60074779</v>
      </c>
      <c r="U30" s="59">
        <v>1653357</v>
      </c>
      <c r="V30" s="59">
        <v>58421422</v>
      </c>
      <c r="W30" s="29">
        <f t="shared" si="3"/>
        <v>4370.244015559545</v>
      </c>
      <c r="X30" s="28">
        <f t="shared" si="4"/>
        <v>5.6403760062727258E-2</v>
      </c>
    </row>
    <row r="31" spans="1:24" ht="10.5" customHeight="1" x14ac:dyDescent="0.2">
      <c r="A31" s="2" t="s">
        <v>32</v>
      </c>
      <c r="B31" s="50">
        <v>46820</v>
      </c>
      <c r="C31" s="99">
        <v>137</v>
      </c>
      <c r="D31" s="99">
        <v>22026</v>
      </c>
      <c r="E31" s="99">
        <v>24436060</v>
      </c>
      <c r="F31" s="99">
        <v>24768</v>
      </c>
      <c r="G31" s="99">
        <v>18693892</v>
      </c>
      <c r="H31" s="59">
        <v>9160705454</v>
      </c>
      <c r="I31" s="50">
        <f t="shared" si="0"/>
        <v>195087.11063313243</v>
      </c>
      <c r="J31" s="99">
        <v>91260105</v>
      </c>
      <c r="K31" s="99">
        <v>340228125</v>
      </c>
      <c r="L31" s="99">
        <v>46957</v>
      </c>
      <c r="M31" s="70">
        <v>0.27582824248120302</v>
      </c>
      <c r="N31" s="99">
        <v>1340420363</v>
      </c>
      <c r="O31" s="50">
        <f t="shared" si="1"/>
        <v>28545.69846881189</v>
      </c>
      <c r="P31" s="105">
        <v>7571317071</v>
      </c>
      <c r="Q31" s="102">
        <v>4209176813</v>
      </c>
      <c r="R31" s="70">
        <f t="shared" si="2"/>
        <v>0.55593720003117808</v>
      </c>
      <c r="S31" s="70">
        <f t="shared" si="6"/>
        <v>0.82649934647707757</v>
      </c>
      <c r="T31" s="59">
        <v>244132388</v>
      </c>
      <c r="U31" s="59">
        <v>5595926</v>
      </c>
      <c r="V31" s="59">
        <v>238536462</v>
      </c>
      <c r="W31" s="29">
        <f t="shared" si="3"/>
        <v>5079.8914325872611</v>
      </c>
      <c r="X31" s="28">
        <f t="shared" si="4"/>
        <v>5.6670573035393176E-2</v>
      </c>
    </row>
    <row r="32" spans="1:24" ht="10.5" customHeight="1" x14ac:dyDescent="0.2">
      <c r="A32" s="1" t="s">
        <v>31</v>
      </c>
      <c r="B32" s="50">
        <v>36970</v>
      </c>
      <c r="C32" s="99">
        <v>103</v>
      </c>
      <c r="D32" s="99">
        <v>17544</v>
      </c>
      <c r="E32" s="99">
        <v>22405412</v>
      </c>
      <c r="F32" s="99">
        <v>19355</v>
      </c>
      <c r="G32" s="99">
        <v>16219774</v>
      </c>
      <c r="H32" s="59">
        <v>7468384074</v>
      </c>
      <c r="I32" s="50">
        <f t="shared" si="0"/>
        <v>201450.76130876917</v>
      </c>
      <c r="J32" s="99">
        <v>125998454</v>
      </c>
      <c r="K32" s="99">
        <v>280903019</v>
      </c>
      <c r="L32" s="99">
        <v>37073</v>
      </c>
      <c r="M32" s="70">
        <v>0.34840752957982085</v>
      </c>
      <c r="N32" s="99">
        <v>937970132</v>
      </c>
      <c r="O32" s="50">
        <f t="shared" si="1"/>
        <v>25300.626655517492</v>
      </c>
      <c r="P32" s="105">
        <v>6375509377</v>
      </c>
      <c r="Q32" s="102">
        <v>4061407587</v>
      </c>
      <c r="R32" s="70">
        <f t="shared" si="2"/>
        <v>0.63703264270173465</v>
      </c>
      <c r="S32" s="70">
        <f t="shared" si="6"/>
        <v>0.85366651123304294</v>
      </c>
      <c r="T32" s="59">
        <v>235561753</v>
      </c>
      <c r="U32" s="59">
        <v>5522407</v>
      </c>
      <c r="V32" s="59">
        <v>230039346</v>
      </c>
      <c r="W32" s="29">
        <f t="shared" si="3"/>
        <v>6205.0372508294449</v>
      </c>
      <c r="X32" s="28">
        <f t="shared" si="4"/>
        <v>5.6640300455517913E-2</v>
      </c>
    </row>
    <row r="33" spans="1:24" ht="10.5" customHeight="1" x14ac:dyDescent="0.2">
      <c r="A33" s="2" t="s">
        <v>30</v>
      </c>
      <c r="B33" s="50">
        <v>51015</v>
      </c>
      <c r="C33" s="99">
        <v>141</v>
      </c>
      <c r="D33" s="99">
        <v>25238</v>
      </c>
      <c r="E33" s="99">
        <v>38765642.109999999</v>
      </c>
      <c r="F33" s="99">
        <v>25740</v>
      </c>
      <c r="G33" s="99">
        <v>25926902</v>
      </c>
      <c r="H33" s="59">
        <v>11722383416</v>
      </c>
      <c r="I33" s="50">
        <f t="shared" si="0"/>
        <v>229149.72664008132</v>
      </c>
      <c r="J33" s="99">
        <v>136488754</v>
      </c>
      <c r="K33" s="99">
        <v>364148782</v>
      </c>
      <c r="L33" s="99">
        <v>51156</v>
      </c>
      <c r="M33" s="70">
        <v>0.44119397321236059</v>
      </c>
      <c r="N33" s="99">
        <v>1277761802</v>
      </c>
      <c r="O33" s="50">
        <f t="shared" si="1"/>
        <v>24977.75044960513</v>
      </c>
      <c r="P33" s="105">
        <v>10216961586</v>
      </c>
      <c r="Q33" s="102">
        <v>7079690847</v>
      </c>
      <c r="R33" s="70">
        <f t="shared" si="2"/>
        <v>0.69293505582922921</v>
      </c>
      <c r="S33" s="70">
        <f t="shared" si="6"/>
        <v>0.87157715486892928</v>
      </c>
      <c r="T33" s="59">
        <v>410621950</v>
      </c>
      <c r="U33" s="59">
        <v>10362370</v>
      </c>
      <c r="V33" s="59">
        <v>400259580</v>
      </c>
      <c r="W33" s="29">
        <f t="shared" si="3"/>
        <v>7824.2939244663385</v>
      </c>
      <c r="X33" s="28">
        <f t="shared" si="4"/>
        <v>5.6536307679255361E-2</v>
      </c>
    </row>
    <row r="34" spans="1:24" ht="10.5" customHeight="1" x14ac:dyDescent="0.2">
      <c r="A34" s="2" t="s">
        <v>29</v>
      </c>
      <c r="B34" s="50">
        <v>31367</v>
      </c>
      <c r="C34" s="99">
        <v>89</v>
      </c>
      <c r="D34" s="99">
        <v>15823</v>
      </c>
      <c r="E34" s="99">
        <v>31133803</v>
      </c>
      <c r="F34" s="99">
        <v>15518</v>
      </c>
      <c r="G34" s="99">
        <v>20916633.940000001</v>
      </c>
      <c r="H34" s="59">
        <v>9414794278</v>
      </c>
      <c r="I34" s="50">
        <f t="shared" si="0"/>
        <v>299300.42847151577</v>
      </c>
      <c r="J34" s="99">
        <v>102563551</v>
      </c>
      <c r="K34" s="99">
        <v>232436771</v>
      </c>
      <c r="L34" s="99">
        <v>31456</v>
      </c>
      <c r="M34" s="70">
        <v>0.54654759008930742</v>
      </c>
      <c r="N34" s="99">
        <v>865493970</v>
      </c>
      <c r="O34" s="50">
        <f t="shared" si="1"/>
        <v>27514.431904883011</v>
      </c>
      <c r="P34" s="105">
        <v>8419427088</v>
      </c>
      <c r="Q34" s="102">
        <v>5612659670</v>
      </c>
      <c r="R34" s="70">
        <f t="shared" si="2"/>
        <v>0.66663201799081839</v>
      </c>
      <c r="S34" s="70">
        <f t="shared" si="6"/>
        <v>0.89427626769010538</v>
      </c>
      <c r="T34" s="59">
        <v>325534304</v>
      </c>
      <c r="U34" s="59">
        <v>9470707</v>
      </c>
      <c r="V34" s="59">
        <v>316063597</v>
      </c>
      <c r="W34" s="29">
        <f t="shared" si="3"/>
        <v>10047.800006358088</v>
      </c>
      <c r="X34" s="28">
        <f t="shared" si="4"/>
        <v>5.631262459923924E-2</v>
      </c>
    </row>
    <row r="35" spans="1:24" ht="10.5" customHeight="1" x14ac:dyDescent="0.2">
      <c r="A35" s="8" t="s">
        <v>4</v>
      </c>
      <c r="B35" s="50">
        <v>83183</v>
      </c>
      <c r="C35" s="99">
        <v>353</v>
      </c>
      <c r="D35" s="100">
        <v>38596</v>
      </c>
      <c r="E35" s="100">
        <v>227551232.96000001</v>
      </c>
      <c r="F35" s="100">
        <v>44599</v>
      </c>
      <c r="G35" s="100">
        <v>324460614.09999996</v>
      </c>
      <c r="H35" s="59">
        <v>80736251468</v>
      </c>
      <c r="I35" s="50">
        <f t="shared" si="0"/>
        <v>966484.52724573831</v>
      </c>
      <c r="J35" s="99">
        <v>2528724214</v>
      </c>
      <c r="K35" s="99">
        <v>2132086139</v>
      </c>
      <c r="L35" s="99">
        <v>83536</v>
      </c>
      <c r="M35" s="70">
        <v>0.71906553157790531</v>
      </c>
      <c r="N35" s="99">
        <v>7157485475</v>
      </c>
      <c r="O35" s="50">
        <f t="shared" si="1"/>
        <v>85681.448417448759</v>
      </c>
      <c r="P35" s="105">
        <v>73975404068</v>
      </c>
      <c r="Q35" s="103">
        <v>46151834368</v>
      </c>
      <c r="R35" s="70">
        <f t="shared" si="2"/>
        <v>0.62388080132115409</v>
      </c>
      <c r="S35" s="75">
        <f t="shared" si="6"/>
        <v>0.91626007800622655</v>
      </c>
      <c r="T35" s="59">
        <v>2676806282</v>
      </c>
      <c r="U35" s="59">
        <v>224797812</v>
      </c>
      <c r="V35" s="59">
        <v>2452008470</v>
      </c>
      <c r="W35" s="29">
        <f t="shared" si="3"/>
        <v>29352.715835089064</v>
      </c>
      <c r="X35" s="28">
        <f t="shared" si="4"/>
        <v>5.3129166014257788E-2</v>
      </c>
    </row>
    <row r="36" spans="1:24" ht="10.5" customHeight="1" thickBot="1" x14ac:dyDescent="0.25">
      <c r="A36" s="25" t="s">
        <v>1</v>
      </c>
      <c r="B36" s="31">
        <f>SUM(B14:B35)</f>
        <v>547576</v>
      </c>
      <c r="C36" s="31">
        <f t="shared" ref="C36:G36" si="7">SUM(C13:C35)</f>
        <v>82745</v>
      </c>
      <c r="D36" s="31">
        <f t="shared" si="7"/>
        <v>254568</v>
      </c>
      <c r="E36" s="31">
        <f t="shared" si="7"/>
        <v>433175562.63</v>
      </c>
      <c r="F36" s="31">
        <f t="shared" si="7"/>
        <v>316531</v>
      </c>
      <c r="G36" s="31">
        <f t="shared" si="7"/>
        <v>532911714.86000001</v>
      </c>
      <c r="H36" s="31">
        <f t="shared" ref="H36:V36" si="8">SUM(H13:H35)</f>
        <v>235394652288.03998</v>
      </c>
      <c r="I36" s="77">
        <f t="shared" si="0"/>
        <v>373452.02252192132</v>
      </c>
      <c r="J36" s="31">
        <f t="shared" si="8"/>
        <v>6200257616.46</v>
      </c>
      <c r="K36" s="31">
        <f t="shared" si="8"/>
        <v>9386969253.7700005</v>
      </c>
      <c r="L36" s="31">
        <f t="shared" si="8"/>
        <v>630321</v>
      </c>
      <c r="M36" s="71">
        <v>0.14151306847495618</v>
      </c>
      <c r="N36" s="31">
        <f t="shared" si="8"/>
        <v>24403043011</v>
      </c>
      <c r="O36" s="31">
        <f t="shared" si="1"/>
        <v>38715.262558283794</v>
      </c>
      <c r="P36" s="31">
        <f t="shared" si="8"/>
        <v>207804897639.73001</v>
      </c>
      <c r="Q36" s="31">
        <f t="shared" si="8"/>
        <v>75815419395</v>
      </c>
      <c r="R36" s="71">
        <f t="shared" si="2"/>
        <v>0.36483942513443884</v>
      </c>
      <c r="S36" s="71">
        <f t="shared" si="6"/>
        <v>0.88279362177459386</v>
      </c>
      <c r="T36" s="31">
        <f t="shared" si="8"/>
        <v>4512228579</v>
      </c>
      <c r="U36" s="31">
        <f t="shared" si="8"/>
        <v>272454296</v>
      </c>
      <c r="V36" s="31">
        <f t="shared" si="8"/>
        <v>4239774283</v>
      </c>
      <c r="W36" s="32">
        <f t="shared" si="3"/>
        <v>6726.3732019082345</v>
      </c>
      <c r="X36" s="33">
        <f>V36/SUM(Q14:Q35)</f>
        <v>5.449788211985692E-2</v>
      </c>
    </row>
    <row r="37" spans="1:24" ht="11.25" customHeight="1" thickBot="1" x14ac:dyDescent="0.25">
      <c r="A37" s="43" t="s">
        <v>99</v>
      </c>
      <c r="B37" s="79"/>
      <c r="C37" s="79"/>
      <c r="D37" s="79"/>
      <c r="E37" s="79"/>
      <c r="F37" s="79"/>
      <c r="G37" s="79"/>
      <c r="H37" s="45"/>
      <c r="I37" s="45"/>
      <c r="J37" s="45"/>
      <c r="K37" s="46" t="s">
        <v>15</v>
      </c>
      <c r="L37" s="45"/>
      <c r="M37" s="46"/>
      <c r="N37" s="46"/>
      <c r="O37" s="46"/>
      <c r="P37" s="48"/>
      <c r="Q37" s="48"/>
      <c r="R37" s="48"/>
      <c r="S37" s="48"/>
      <c r="T37" s="45"/>
      <c r="U37" s="49"/>
      <c r="V37" s="49"/>
      <c r="W37" s="43"/>
      <c r="X37" s="43"/>
    </row>
    <row r="38" spans="1:24" ht="10.5" customHeight="1" x14ac:dyDescent="0.2">
      <c r="A38" s="2" t="s">
        <v>5</v>
      </c>
      <c r="B38" s="84">
        <v>296</v>
      </c>
      <c r="C38" s="84">
        <v>26354</v>
      </c>
      <c r="D38" s="98">
        <v>151</v>
      </c>
      <c r="E38" s="98">
        <v>257697</v>
      </c>
      <c r="F38" s="98">
        <v>7538</v>
      </c>
      <c r="G38" s="98">
        <v>14592483</v>
      </c>
      <c r="H38" s="106">
        <v>-8583065884</v>
      </c>
      <c r="I38" s="106">
        <f t="shared" ref="I38:I57" si="9">H38/L38</f>
        <v>-322066.26206378988</v>
      </c>
      <c r="J38" s="84">
        <v>613832094</v>
      </c>
      <c r="K38" s="84">
        <v>189609832</v>
      </c>
      <c r="L38" s="84">
        <v>26650</v>
      </c>
      <c r="M38" s="69">
        <v>0.35967339226668466</v>
      </c>
      <c r="N38" s="34">
        <v>122148036</v>
      </c>
      <c r="O38" s="34">
        <f t="shared" ref="O38:O57" si="10">N38/L38</f>
        <v>4583.4159849906191</v>
      </c>
      <c r="P38" s="106">
        <v>-8280991658</v>
      </c>
      <c r="Q38" s="106">
        <v>-1422334828</v>
      </c>
      <c r="R38" s="107">
        <f t="shared" ref="R38:R57" si="11">Q38/P38</f>
        <v>0.17175899780383524</v>
      </c>
      <c r="S38" s="107">
        <f t="shared" ref="S38:S57" si="12">P38/H38</f>
        <v>0.96480578966973707</v>
      </c>
      <c r="T38" s="84">
        <v>1273491</v>
      </c>
      <c r="U38" s="84">
        <v>174634</v>
      </c>
      <c r="V38" s="84">
        <v>1098857</v>
      </c>
      <c r="W38" s="61">
        <f t="shared" ref="W38:W57" si="13">V38/L38</f>
        <v>41.232908067542212</v>
      </c>
      <c r="X38" s="38">
        <f t="shared" ref="X38:X57" si="14">V38/H38</f>
        <v>-1.2802616394316845E-4</v>
      </c>
    </row>
    <row r="39" spans="1:24" ht="10.5" customHeight="1" x14ac:dyDescent="0.2">
      <c r="A39" s="12" t="s">
        <v>66</v>
      </c>
      <c r="B39" s="37">
        <v>7012</v>
      </c>
      <c r="C39" s="37">
        <v>3838</v>
      </c>
      <c r="D39" s="99">
        <v>868</v>
      </c>
      <c r="E39" s="99">
        <v>88136.85</v>
      </c>
      <c r="F39" s="99">
        <v>7140</v>
      </c>
      <c r="G39" s="99">
        <v>593140.47999999998</v>
      </c>
      <c r="H39" s="104">
        <v>9337838.620000001</v>
      </c>
      <c r="I39" s="37">
        <f t="shared" si="9"/>
        <v>860.63028755760376</v>
      </c>
      <c r="J39" s="37">
        <v>1396740</v>
      </c>
      <c r="K39" s="37">
        <v>2579689</v>
      </c>
      <c r="L39" s="37">
        <v>10850</v>
      </c>
      <c r="M39" s="70">
        <v>5.0276404379839393E-2</v>
      </c>
      <c r="N39" s="50">
        <v>25137637.289999999</v>
      </c>
      <c r="O39" s="50">
        <f t="shared" si="10"/>
        <v>2316.8329299539168</v>
      </c>
      <c r="P39" s="60">
        <v>-16982747.670000002</v>
      </c>
      <c r="Q39" s="60">
        <v>-17159737</v>
      </c>
      <c r="R39" s="70">
        <f t="shared" si="11"/>
        <v>1.0104217134611644</v>
      </c>
      <c r="S39" s="74">
        <f t="shared" si="12"/>
        <v>-1.8187022030586346</v>
      </c>
      <c r="T39" s="37">
        <v>203052</v>
      </c>
      <c r="U39" s="37">
        <v>4559</v>
      </c>
      <c r="V39" s="37">
        <v>198493</v>
      </c>
      <c r="W39" s="39">
        <f t="shared" si="13"/>
        <v>18.294285714285714</v>
      </c>
      <c r="X39" s="38">
        <f t="shared" si="14"/>
        <v>2.1256846265779648E-2</v>
      </c>
    </row>
    <row r="40" spans="1:24" ht="10.5" customHeight="1" x14ac:dyDescent="0.2">
      <c r="A40" s="12" t="s">
        <v>67</v>
      </c>
      <c r="B40" s="37">
        <v>2311</v>
      </c>
      <c r="C40" s="37">
        <v>4093</v>
      </c>
      <c r="D40" s="99">
        <v>1285</v>
      </c>
      <c r="E40" s="99">
        <v>260510.75</v>
      </c>
      <c r="F40" s="99">
        <v>2464</v>
      </c>
      <c r="G40" s="99">
        <v>1089142</v>
      </c>
      <c r="H40" s="104">
        <v>45503603.649999999</v>
      </c>
      <c r="I40" s="37">
        <f t="shared" si="9"/>
        <v>7105.4971346033726</v>
      </c>
      <c r="J40" s="37">
        <v>2861146</v>
      </c>
      <c r="K40" s="37">
        <v>7010244</v>
      </c>
      <c r="L40" s="37">
        <v>6404</v>
      </c>
      <c r="M40" s="70">
        <v>1.527485921321595E-2</v>
      </c>
      <c r="N40" s="50">
        <v>51466587.460000001</v>
      </c>
      <c r="O40" s="50">
        <f t="shared" si="10"/>
        <v>8036.6313960024981</v>
      </c>
      <c r="P40" s="60">
        <v>-10112081.810000001</v>
      </c>
      <c r="Q40" s="60">
        <v>-12383112</v>
      </c>
      <c r="R40" s="70">
        <f t="shared" si="11"/>
        <v>1.2245858204740927</v>
      </c>
      <c r="S40" s="74">
        <f t="shared" si="12"/>
        <v>-0.2222259557238386</v>
      </c>
      <c r="T40" s="37">
        <v>587873</v>
      </c>
      <c r="U40" s="37">
        <v>17511</v>
      </c>
      <c r="V40" s="37">
        <v>570362</v>
      </c>
      <c r="W40" s="39">
        <f t="shared" si="13"/>
        <v>89.063397876327301</v>
      </c>
      <c r="X40" s="38">
        <f t="shared" si="14"/>
        <v>1.2534435830336704E-2</v>
      </c>
    </row>
    <row r="41" spans="1:24" ht="10.5" customHeight="1" x14ac:dyDescent="0.2">
      <c r="A41" s="12" t="s">
        <v>61</v>
      </c>
      <c r="B41" s="37">
        <v>4383</v>
      </c>
      <c r="C41" s="37">
        <v>2787</v>
      </c>
      <c r="D41" s="99">
        <v>2777</v>
      </c>
      <c r="E41" s="99">
        <v>634613.19999999995</v>
      </c>
      <c r="F41" s="99">
        <v>2609</v>
      </c>
      <c r="G41" s="99">
        <v>1298394</v>
      </c>
      <c r="H41" s="104">
        <v>90362850.670000002</v>
      </c>
      <c r="I41" s="37">
        <f t="shared" si="9"/>
        <v>12602.908043235704</v>
      </c>
      <c r="J41" s="37">
        <v>3624096</v>
      </c>
      <c r="K41" s="37">
        <v>13293828.300000001</v>
      </c>
      <c r="L41" s="37">
        <v>7170</v>
      </c>
      <c r="M41" s="70">
        <v>1.8776859157843464E-2</v>
      </c>
      <c r="N41" s="50">
        <v>69611517</v>
      </c>
      <c r="O41" s="50">
        <f t="shared" si="10"/>
        <v>9708.7192468619251</v>
      </c>
      <c r="P41" s="104">
        <v>11081601.370000001</v>
      </c>
      <c r="Q41" s="104">
        <v>8622266</v>
      </c>
      <c r="R41" s="70">
        <f t="shared" si="11"/>
        <v>0.77807039904378006</v>
      </c>
      <c r="S41" s="74">
        <f t="shared" si="12"/>
        <v>0.12263448184552499</v>
      </c>
      <c r="T41" s="37">
        <v>1360869</v>
      </c>
      <c r="U41" s="37">
        <v>36889</v>
      </c>
      <c r="V41" s="37">
        <v>1323980</v>
      </c>
      <c r="W41" s="39">
        <f t="shared" si="13"/>
        <v>184.65550906555092</v>
      </c>
      <c r="X41" s="38">
        <f t="shared" si="14"/>
        <v>1.4651817535450489E-2</v>
      </c>
    </row>
    <row r="42" spans="1:24" ht="10.5" customHeight="1" x14ac:dyDescent="0.2">
      <c r="A42" s="12" t="s">
        <v>60</v>
      </c>
      <c r="B42" s="37">
        <v>5861</v>
      </c>
      <c r="C42" s="37">
        <v>2395</v>
      </c>
      <c r="D42" s="99">
        <v>3648</v>
      </c>
      <c r="E42" s="99">
        <v>1254667</v>
      </c>
      <c r="F42" s="99">
        <v>3024</v>
      </c>
      <c r="G42" s="99">
        <v>1643348</v>
      </c>
      <c r="H42" s="104">
        <v>144712619</v>
      </c>
      <c r="I42" s="37">
        <f t="shared" si="9"/>
        <v>17528.175750968992</v>
      </c>
      <c r="J42" s="37">
        <v>5018413</v>
      </c>
      <c r="K42" s="37">
        <v>24059733.800000001</v>
      </c>
      <c r="L42" s="37">
        <v>8256</v>
      </c>
      <c r="M42" s="70">
        <v>2.3770517763106753E-2</v>
      </c>
      <c r="N42" s="50">
        <v>85242707</v>
      </c>
      <c r="O42" s="50">
        <f t="shared" si="10"/>
        <v>10324.940285852714</v>
      </c>
      <c r="P42" s="104">
        <v>40428591.200000003</v>
      </c>
      <c r="Q42" s="104">
        <v>37229844</v>
      </c>
      <c r="R42" s="70">
        <f t="shared" si="11"/>
        <v>0.92087908321673095</v>
      </c>
      <c r="S42" s="74">
        <f t="shared" si="12"/>
        <v>0.27937156745121172</v>
      </c>
      <c r="T42" s="37">
        <v>2872334</v>
      </c>
      <c r="U42" s="37">
        <v>93538</v>
      </c>
      <c r="V42" s="37">
        <v>2778796</v>
      </c>
      <c r="W42" s="39">
        <f t="shared" si="13"/>
        <v>336.57897286821708</v>
      </c>
      <c r="X42" s="38">
        <f t="shared" si="14"/>
        <v>1.9202167849646894E-2</v>
      </c>
    </row>
    <row r="43" spans="1:24" ht="10.5" customHeight="1" x14ac:dyDescent="0.2">
      <c r="A43" s="12" t="s">
        <v>59</v>
      </c>
      <c r="B43" s="37">
        <v>7456</v>
      </c>
      <c r="C43" s="37">
        <v>1939</v>
      </c>
      <c r="D43" s="99">
        <v>4285</v>
      </c>
      <c r="E43" s="99">
        <v>1660505.6400000001</v>
      </c>
      <c r="F43" s="99">
        <v>3837</v>
      </c>
      <c r="G43" s="99">
        <v>2258942.1799999997</v>
      </c>
      <c r="H43" s="104">
        <v>211638679.61999997</v>
      </c>
      <c r="I43" s="37">
        <f t="shared" si="9"/>
        <v>22526.735457158062</v>
      </c>
      <c r="J43" s="37">
        <v>4030603</v>
      </c>
      <c r="K43" s="37">
        <v>36654655.799999997</v>
      </c>
      <c r="L43" s="37">
        <v>9395</v>
      </c>
      <c r="M43" s="70">
        <v>3.0277346292918419E-2</v>
      </c>
      <c r="N43" s="50">
        <v>119288903</v>
      </c>
      <c r="O43" s="50">
        <f t="shared" si="10"/>
        <v>12697.062586482172</v>
      </c>
      <c r="P43" s="104">
        <v>59725723.819999993</v>
      </c>
      <c r="Q43" s="104">
        <v>53775695</v>
      </c>
      <c r="R43" s="70">
        <f t="shared" si="11"/>
        <v>0.90037745146576953</v>
      </c>
      <c r="S43" s="74">
        <f t="shared" si="12"/>
        <v>0.28220608788165902</v>
      </c>
      <c r="T43" s="37">
        <v>4794957</v>
      </c>
      <c r="U43" s="37">
        <v>191591</v>
      </c>
      <c r="V43" s="37">
        <v>4603366</v>
      </c>
      <c r="W43" s="39">
        <f t="shared" si="13"/>
        <v>489.98041511442256</v>
      </c>
      <c r="X43" s="38">
        <f t="shared" si="14"/>
        <v>2.1751061801488291E-2</v>
      </c>
    </row>
    <row r="44" spans="1:24" ht="10.5" customHeight="1" x14ac:dyDescent="0.2">
      <c r="A44" s="12" t="s">
        <v>58</v>
      </c>
      <c r="B44" s="37">
        <v>9395</v>
      </c>
      <c r="C44" s="37">
        <v>1737</v>
      </c>
      <c r="D44" s="99">
        <v>5004</v>
      </c>
      <c r="E44" s="99">
        <v>2220862</v>
      </c>
      <c r="F44" s="99">
        <v>4894</v>
      </c>
      <c r="G44" s="99">
        <v>2631491</v>
      </c>
      <c r="H44" s="104">
        <v>306853463.02999997</v>
      </c>
      <c r="I44" s="37">
        <f t="shared" si="9"/>
        <v>27564.989492454184</v>
      </c>
      <c r="J44" s="37">
        <v>5725773</v>
      </c>
      <c r="K44" s="37">
        <v>52545054.5</v>
      </c>
      <c r="L44" s="37">
        <v>11132</v>
      </c>
      <c r="M44" s="70">
        <v>3.9740820734341251E-2</v>
      </c>
      <c r="N44" s="50">
        <v>126273873</v>
      </c>
      <c r="O44" s="50">
        <f t="shared" si="10"/>
        <v>11343.323122529644</v>
      </c>
      <c r="P44" s="104">
        <v>133760308.53</v>
      </c>
      <c r="Q44" s="104">
        <v>125467979</v>
      </c>
      <c r="R44" s="70">
        <f t="shared" si="11"/>
        <v>0.93800605260909531</v>
      </c>
      <c r="S44" s="74">
        <f t="shared" si="12"/>
        <v>0.43590939860738259</v>
      </c>
      <c r="T44" s="37">
        <v>7987392</v>
      </c>
      <c r="U44" s="37">
        <v>304898</v>
      </c>
      <c r="V44" s="37">
        <v>7682494</v>
      </c>
      <c r="W44" s="39">
        <f t="shared" si="13"/>
        <v>690.12702120014376</v>
      </c>
      <c r="X44" s="38">
        <f t="shared" si="14"/>
        <v>2.5036360757150426E-2</v>
      </c>
    </row>
    <row r="45" spans="1:24" ht="10.5" customHeight="1" x14ac:dyDescent="0.2">
      <c r="A45" s="12" t="s">
        <v>57</v>
      </c>
      <c r="B45" s="37">
        <v>24285</v>
      </c>
      <c r="C45" s="37">
        <v>3266</v>
      </c>
      <c r="D45" s="99">
        <v>11897</v>
      </c>
      <c r="E45" s="99">
        <v>5741394</v>
      </c>
      <c r="F45" s="99">
        <v>13221</v>
      </c>
      <c r="G45" s="99">
        <v>6377929.9699999997</v>
      </c>
      <c r="H45" s="104">
        <v>970912933.80999994</v>
      </c>
      <c r="I45" s="37">
        <f t="shared" si="9"/>
        <v>35240.569627599725</v>
      </c>
      <c r="J45" s="37">
        <v>13444580.460000001</v>
      </c>
      <c r="K45" s="37">
        <v>149318079</v>
      </c>
      <c r="L45" s="37">
        <v>27551</v>
      </c>
      <c r="M45" s="70">
        <v>6.0199580038500115E-2</v>
      </c>
      <c r="N45" s="50">
        <v>321992488.13999999</v>
      </c>
      <c r="O45" s="50">
        <f t="shared" si="10"/>
        <v>11687.143411854378</v>
      </c>
      <c r="P45" s="104">
        <v>513046947.13</v>
      </c>
      <c r="Q45" s="104">
        <v>487139880</v>
      </c>
      <c r="R45" s="70">
        <f t="shared" si="11"/>
        <v>0.94950351566279678</v>
      </c>
      <c r="S45" s="74">
        <f t="shared" si="12"/>
        <v>0.52841704880450102</v>
      </c>
      <c r="T45" s="37">
        <v>29804447</v>
      </c>
      <c r="U45" s="37">
        <v>1061140</v>
      </c>
      <c r="V45" s="37">
        <v>28743307</v>
      </c>
      <c r="W45" s="39">
        <f t="shared" si="13"/>
        <v>1043.2763602047112</v>
      </c>
      <c r="X45" s="38">
        <f t="shared" si="14"/>
        <v>2.9604412506080428E-2</v>
      </c>
    </row>
    <row r="46" spans="1:24" ht="10.5" customHeight="1" x14ac:dyDescent="0.2">
      <c r="A46" s="12" t="s">
        <v>56</v>
      </c>
      <c r="B46" s="37">
        <v>30338</v>
      </c>
      <c r="C46" s="37">
        <v>3276</v>
      </c>
      <c r="D46" s="99">
        <v>14189</v>
      </c>
      <c r="E46" s="99">
        <v>7607685.6100000003</v>
      </c>
      <c r="F46" s="99">
        <v>17051</v>
      </c>
      <c r="G46" s="99">
        <v>7839493.9800000004</v>
      </c>
      <c r="H46" s="104">
        <v>1514579804</v>
      </c>
      <c r="I46" s="37">
        <f t="shared" si="9"/>
        <v>45058.005711905753</v>
      </c>
      <c r="J46" s="37">
        <v>14815899</v>
      </c>
      <c r="K46" s="37">
        <v>218144751</v>
      </c>
      <c r="L46" s="37">
        <v>33614</v>
      </c>
      <c r="M46" s="70">
        <v>0.10086237419958832</v>
      </c>
      <c r="N46" s="50">
        <v>405297933.94999999</v>
      </c>
      <c r="O46" s="50">
        <f t="shared" si="10"/>
        <v>12057.414587671803</v>
      </c>
      <c r="P46" s="104">
        <v>905953018.04999995</v>
      </c>
      <c r="Q46" s="104">
        <v>863582812</v>
      </c>
      <c r="R46" s="70">
        <f t="shared" si="11"/>
        <v>0.95323134289987921</v>
      </c>
      <c r="S46" s="74">
        <f t="shared" si="12"/>
        <v>0.59815469324058146</v>
      </c>
      <c r="T46" s="37">
        <v>51606898</v>
      </c>
      <c r="U46" s="37">
        <v>1330922</v>
      </c>
      <c r="V46" s="37">
        <v>50275976</v>
      </c>
      <c r="W46" s="39">
        <f t="shared" si="13"/>
        <v>1495.6856071874813</v>
      </c>
      <c r="X46" s="38">
        <f t="shared" si="14"/>
        <v>3.319466948339158E-2</v>
      </c>
    </row>
    <row r="47" spans="1:24" ht="10.5" customHeight="1" x14ac:dyDescent="0.2">
      <c r="A47" s="12" t="s">
        <v>55</v>
      </c>
      <c r="B47" s="37">
        <v>32912</v>
      </c>
      <c r="C47" s="37">
        <v>3193</v>
      </c>
      <c r="D47" s="99">
        <v>15033</v>
      </c>
      <c r="E47" s="99">
        <v>9235456</v>
      </c>
      <c r="F47" s="99">
        <v>18863</v>
      </c>
      <c r="G47" s="99">
        <v>9214452</v>
      </c>
      <c r="H47" s="104">
        <v>1985847852</v>
      </c>
      <c r="I47" s="37">
        <f t="shared" si="9"/>
        <v>55002.017781470713</v>
      </c>
      <c r="J47" s="37">
        <v>14963221</v>
      </c>
      <c r="K47" s="37">
        <v>289753912.82000005</v>
      </c>
      <c r="L47" s="37">
        <v>36105</v>
      </c>
      <c r="M47" s="70">
        <v>0.13769970366245743</v>
      </c>
      <c r="N47" s="50">
        <v>464565279</v>
      </c>
      <c r="O47" s="50">
        <f t="shared" si="10"/>
        <v>12867.062152056502</v>
      </c>
      <c r="P47" s="104">
        <v>1246491881.1799998</v>
      </c>
      <c r="Q47" s="104">
        <v>1183779194</v>
      </c>
      <c r="R47" s="70">
        <f t="shared" si="11"/>
        <v>0.94968865170575167</v>
      </c>
      <c r="S47" s="74">
        <f t="shared" si="12"/>
        <v>0.62768750381587635</v>
      </c>
      <c r="T47" s="37">
        <v>70132184</v>
      </c>
      <c r="U47" s="37">
        <v>1761628</v>
      </c>
      <c r="V47" s="37">
        <v>68370556</v>
      </c>
      <c r="W47" s="39">
        <f t="shared" si="13"/>
        <v>1893.6589392050962</v>
      </c>
      <c r="X47" s="38">
        <f t="shared" si="14"/>
        <v>3.4428899440177255E-2</v>
      </c>
    </row>
    <row r="48" spans="1:24" ht="10.5" customHeight="1" x14ac:dyDescent="0.2">
      <c r="A48" s="12" t="s">
        <v>54</v>
      </c>
      <c r="B48" s="37">
        <v>30936</v>
      </c>
      <c r="C48" s="37">
        <v>2726</v>
      </c>
      <c r="D48" s="99">
        <v>13919</v>
      </c>
      <c r="E48" s="99">
        <v>9948045</v>
      </c>
      <c r="F48" s="99">
        <v>17924</v>
      </c>
      <c r="G48" s="99">
        <v>9245526</v>
      </c>
      <c r="H48" s="104">
        <v>2185294779</v>
      </c>
      <c r="I48" s="37">
        <f t="shared" si="9"/>
        <v>64918.744548749331</v>
      </c>
      <c r="J48" s="37">
        <v>20278840</v>
      </c>
      <c r="K48" s="37">
        <v>325303426.63999999</v>
      </c>
      <c r="L48" s="37">
        <v>33662</v>
      </c>
      <c r="M48" s="70">
        <v>0.15717053811135753</v>
      </c>
      <c r="N48" s="50">
        <v>471195035</v>
      </c>
      <c r="O48" s="50">
        <f t="shared" si="10"/>
        <v>13997.832422315965</v>
      </c>
      <c r="P48" s="104">
        <v>1409075157.3599999</v>
      </c>
      <c r="Q48" s="104">
        <v>1327753959</v>
      </c>
      <c r="R48" s="70">
        <f t="shared" si="11"/>
        <v>0.94228753666173437</v>
      </c>
      <c r="S48" s="74">
        <f t="shared" si="12"/>
        <v>0.6447986655625465</v>
      </c>
      <c r="T48" s="37">
        <v>78285182</v>
      </c>
      <c r="U48" s="37">
        <v>2067148</v>
      </c>
      <c r="V48" s="37">
        <v>76218034</v>
      </c>
      <c r="W48" s="39">
        <f t="shared" si="13"/>
        <v>2264.2158517022162</v>
      </c>
      <c r="X48" s="38">
        <f t="shared" si="14"/>
        <v>3.4877690063798941E-2</v>
      </c>
    </row>
    <row r="49" spans="1:24" ht="10.5" customHeight="1" x14ac:dyDescent="0.2">
      <c r="A49" s="12" t="s">
        <v>53</v>
      </c>
      <c r="B49" s="37">
        <v>29169</v>
      </c>
      <c r="C49" s="37">
        <v>2181</v>
      </c>
      <c r="D49" s="99">
        <v>13174</v>
      </c>
      <c r="E49" s="99">
        <v>10507665</v>
      </c>
      <c r="F49" s="99">
        <v>16698</v>
      </c>
      <c r="G49" s="99">
        <v>9600136.5099999998</v>
      </c>
      <c r="H49" s="104">
        <v>2349361958</v>
      </c>
      <c r="I49" s="37">
        <f t="shared" si="9"/>
        <v>74939.775374800636</v>
      </c>
      <c r="J49" s="37">
        <v>17602578</v>
      </c>
      <c r="K49" s="37">
        <v>325849622.13999999</v>
      </c>
      <c r="L49" s="37">
        <v>31350</v>
      </c>
      <c r="M49" s="70">
        <v>0.17385469407674006</v>
      </c>
      <c r="N49" s="50">
        <v>475253460</v>
      </c>
      <c r="O49" s="50">
        <f t="shared" si="10"/>
        <v>15159.6</v>
      </c>
      <c r="P49" s="104">
        <v>1565861453.8599999</v>
      </c>
      <c r="Q49" s="104">
        <v>1466232452</v>
      </c>
      <c r="R49" s="70">
        <f t="shared" si="11"/>
        <v>0.9363743186765312</v>
      </c>
      <c r="S49" s="74">
        <f t="shared" si="12"/>
        <v>0.66650498384378787</v>
      </c>
      <c r="T49" s="37">
        <v>86129376</v>
      </c>
      <c r="U49" s="37">
        <v>2593295</v>
      </c>
      <c r="V49" s="37">
        <v>83536081</v>
      </c>
      <c r="W49" s="39">
        <f t="shared" si="13"/>
        <v>2664.627783094099</v>
      </c>
      <c r="X49" s="38">
        <f t="shared" si="14"/>
        <v>3.5556922472309821E-2</v>
      </c>
    </row>
    <row r="50" spans="1:24" ht="10.5" customHeight="1" x14ac:dyDescent="0.2">
      <c r="A50" s="12" t="s">
        <v>52</v>
      </c>
      <c r="B50" s="37">
        <v>27995</v>
      </c>
      <c r="C50" s="37">
        <v>1922</v>
      </c>
      <c r="D50" s="99">
        <v>12659</v>
      </c>
      <c r="E50" s="99">
        <v>11058850.51</v>
      </c>
      <c r="F50" s="99">
        <v>15948</v>
      </c>
      <c r="G50" s="99">
        <v>9889627</v>
      </c>
      <c r="H50" s="104">
        <v>2542611309</v>
      </c>
      <c r="I50" s="37">
        <f t="shared" si="9"/>
        <v>84988.846107564255</v>
      </c>
      <c r="J50" s="37">
        <v>18725826</v>
      </c>
      <c r="K50" s="37">
        <v>331905635.24000001</v>
      </c>
      <c r="L50" s="37">
        <v>29917</v>
      </c>
      <c r="M50" s="70">
        <v>0.19558708158995816</v>
      </c>
      <c r="N50" s="50">
        <v>487054646</v>
      </c>
      <c r="O50" s="50">
        <f t="shared" si="10"/>
        <v>16280.196744325969</v>
      </c>
      <c r="P50" s="104">
        <v>1742376853.76</v>
      </c>
      <c r="Q50" s="104">
        <v>1618014529</v>
      </c>
      <c r="R50" s="70">
        <f t="shared" si="11"/>
        <v>0.92862489851628272</v>
      </c>
      <c r="S50" s="74">
        <f t="shared" si="12"/>
        <v>0.6852706300772613</v>
      </c>
      <c r="T50" s="37">
        <v>94720624</v>
      </c>
      <c r="U50" s="37">
        <v>2879965</v>
      </c>
      <c r="V50" s="37">
        <v>91840659</v>
      </c>
      <c r="W50" s="39">
        <f t="shared" si="13"/>
        <v>3069.8485476484943</v>
      </c>
      <c r="X50" s="38">
        <f t="shared" si="14"/>
        <v>3.6120605094028549E-2</v>
      </c>
    </row>
    <row r="51" spans="1:24" ht="10.5" customHeight="1" x14ac:dyDescent="0.2">
      <c r="A51" s="12" t="s">
        <v>51</v>
      </c>
      <c r="B51" s="37">
        <v>26634</v>
      </c>
      <c r="C51" s="37">
        <v>1725</v>
      </c>
      <c r="D51" s="99">
        <v>12056</v>
      </c>
      <c r="E51" s="99">
        <v>11460075</v>
      </c>
      <c r="F51" s="99">
        <v>15117</v>
      </c>
      <c r="G51" s="99">
        <v>10227990</v>
      </c>
      <c r="H51" s="104">
        <v>2693543711</v>
      </c>
      <c r="I51" s="37">
        <f t="shared" si="9"/>
        <v>94980.207729468602</v>
      </c>
      <c r="J51" s="37">
        <v>21345744</v>
      </c>
      <c r="K51" s="37">
        <v>338779691</v>
      </c>
      <c r="L51" s="37">
        <v>28359</v>
      </c>
      <c r="M51" s="70">
        <v>0.22087480723398289</v>
      </c>
      <c r="N51" s="50">
        <v>491807004</v>
      </c>
      <c r="O51" s="50">
        <f t="shared" si="10"/>
        <v>17342.184280122714</v>
      </c>
      <c r="P51" s="104">
        <v>1884302760</v>
      </c>
      <c r="Q51" s="104">
        <v>1740527192</v>
      </c>
      <c r="R51" s="70">
        <f t="shared" si="11"/>
        <v>0.92369826598354077</v>
      </c>
      <c r="S51" s="74">
        <f t="shared" si="12"/>
        <v>0.69956271817858762</v>
      </c>
      <c r="T51" s="37">
        <v>101788708</v>
      </c>
      <c r="U51" s="37">
        <v>3130101</v>
      </c>
      <c r="V51" s="37">
        <v>98658607</v>
      </c>
      <c r="W51" s="39">
        <f t="shared" si="13"/>
        <v>3478.9169928417787</v>
      </c>
      <c r="X51" s="38">
        <f t="shared" si="14"/>
        <v>3.6627809898571201E-2</v>
      </c>
    </row>
    <row r="52" spans="1:24" ht="10.5" customHeight="1" x14ac:dyDescent="0.2">
      <c r="A52" s="12" t="s">
        <v>50</v>
      </c>
      <c r="B52" s="37">
        <v>107354</v>
      </c>
      <c r="C52" s="37">
        <v>5413</v>
      </c>
      <c r="D52" s="99">
        <v>52286</v>
      </c>
      <c r="E52" s="99">
        <v>57991305</v>
      </c>
      <c r="F52" s="99">
        <v>56565</v>
      </c>
      <c r="G52" s="99">
        <v>41701182.060000002</v>
      </c>
      <c r="H52" s="104">
        <v>13860344598.639999</v>
      </c>
      <c r="I52" s="37">
        <f t="shared" si="9"/>
        <v>122911.353486747</v>
      </c>
      <c r="J52" s="37">
        <v>116118146</v>
      </c>
      <c r="K52" s="37">
        <v>1346719226.9000001</v>
      </c>
      <c r="L52" s="37">
        <v>112767</v>
      </c>
      <c r="M52" s="70">
        <v>0.31900592653361431</v>
      </c>
      <c r="N52" s="50">
        <v>2173626967.1599998</v>
      </c>
      <c r="O52" s="50">
        <f t="shared" si="10"/>
        <v>19275.381691097573</v>
      </c>
      <c r="P52" s="104">
        <v>10456116550.58</v>
      </c>
      <c r="Q52" s="104">
        <v>9474556713</v>
      </c>
      <c r="R52" s="70">
        <f t="shared" si="11"/>
        <v>0.90612577501103386</v>
      </c>
      <c r="S52" s="74">
        <f t="shared" si="12"/>
        <v>0.75439080725352037</v>
      </c>
      <c r="T52" s="37">
        <v>551553429</v>
      </c>
      <c r="U52" s="37">
        <v>12540855</v>
      </c>
      <c r="V52" s="37">
        <v>539012574</v>
      </c>
      <c r="W52" s="39">
        <f t="shared" si="13"/>
        <v>4779.8786347069617</v>
      </c>
      <c r="X52" s="38">
        <f t="shared" si="14"/>
        <v>3.8888829218062068E-2</v>
      </c>
    </row>
    <row r="53" spans="1:24" ht="10.5" customHeight="1" x14ac:dyDescent="0.2">
      <c r="A53" s="12" t="s">
        <v>49</v>
      </c>
      <c r="B53" s="37">
        <v>63707</v>
      </c>
      <c r="C53" s="37">
        <v>2875</v>
      </c>
      <c r="D53" s="99">
        <v>31658</v>
      </c>
      <c r="E53" s="99">
        <v>47628946</v>
      </c>
      <c r="F53" s="99">
        <v>32583</v>
      </c>
      <c r="G53" s="99">
        <v>31472395.940000001</v>
      </c>
      <c r="H53" s="104">
        <v>11504510509</v>
      </c>
      <c r="I53" s="37">
        <f t="shared" si="9"/>
        <v>172787.0972485056</v>
      </c>
      <c r="J53" s="37">
        <v>115793469</v>
      </c>
      <c r="K53" s="37">
        <v>747796122.81999993</v>
      </c>
      <c r="L53" s="37">
        <v>66582</v>
      </c>
      <c r="M53" s="70">
        <v>0.48947635395914046</v>
      </c>
      <c r="N53" s="50">
        <v>1448007750</v>
      </c>
      <c r="O53" s="50">
        <f t="shared" si="10"/>
        <v>21747.735874560691</v>
      </c>
      <c r="P53" s="104">
        <v>9424500105.1800003</v>
      </c>
      <c r="Q53" s="104">
        <v>8241854562</v>
      </c>
      <c r="R53" s="70">
        <f t="shared" si="11"/>
        <v>0.87451371107418407</v>
      </c>
      <c r="S53" s="74">
        <f t="shared" si="12"/>
        <v>0.81920044297470951</v>
      </c>
      <c r="T53" s="37">
        <v>478404920</v>
      </c>
      <c r="U53" s="37">
        <v>12190855</v>
      </c>
      <c r="V53" s="37">
        <v>466214065</v>
      </c>
      <c r="W53" s="39">
        <f t="shared" si="13"/>
        <v>7002.1036466312216</v>
      </c>
      <c r="X53" s="38">
        <f t="shared" si="14"/>
        <v>4.0524459048933884E-2</v>
      </c>
    </row>
    <row r="54" spans="1:24" ht="10.5" customHeight="1" x14ac:dyDescent="0.2">
      <c r="A54" s="12" t="s">
        <v>48</v>
      </c>
      <c r="B54" s="37">
        <v>96170</v>
      </c>
      <c r="C54" s="37">
        <v>6293</v>
      </c>
      <c r="D54" s="99">
        <v>45935</v>
      </c>
      <c r="E54" s="99">
        <v>124108186.07000001</v>
      </c>
      <c r="F54" s="99">
        <v>51095</v>
      </c>
      <c r="G54" s="99">
        <v>95777910.579999998</v>
      </c>
      <c r="H54" s="104">
        <v>30398842032</v>
      </c>
      <c r="I54" s="37">
        <f t="shared" si="9"/>
        <v>296681.16326869209</v>
      </c>
      <c r="J54" s="37">
        <v>482171828</v>
      </c>
      <c r="K54" s="37">
        <v>1076656702.8099999</v>
      </c>
      <c r="L54" s="37">
        <v>102463</v>
      </c>
      <c r="M54" s="70">
        <v>0.67424950317834254</v>
      </c>
      <c r="N54" s="50">
        <v>2739235879</v>
      </c>
      <c r="O54" s="50">
        <f t="shared" si="10"/>
        <v>26733.9027649005</v>
      </c>
      <c r="P54" s="104">
        <v>27065121278.189999</v>
      </c>
      <c r="Q54" s="104">
        <v>21247119734</v>
      </c>
      <c r="R54" s="70">
        <f t="shared" si="11"/>
        <v>0.78503693057978852</v>
      </c>
      <c r="S54" s="74">
        <f t="shared" si="12"/>
        <v>0.89033395580329378</v>
      </c>
      <c r="T54" s="37">
        <v>1232802884</v>
      </c>
      <c r="U54" s="37">
        <v>46353050</v>
      </c>
      <c r="V54" s="37">
        <v>1186449834</v>
      </c>
      <c r="W54" s="39">
        <f t="shared" si="13"/>
        <v>11579.300176649132</v>
      </c>
      <c r="X54" s="38">
        <f t="shared" si="14"/>
        <v>3.9029441738308912E-2</v>
      </c>
    </row>
    <row r="55" spans="1:24" ht="10.5" customHeight="1" x14ac:dyDescent="0.2">
      <c r="A55" s="12" t="s">
        <v>47</v>
      </c>
      <c r="B55" s="37">
        <v>22949</v>
      </c>
      <c r="C55" s="37">
        <v>2668</v>
      </c>
      <c r="D55" s="99">
        <v>8794</v>
      </c>
      <c r="E55" s="99">
        <v>52996034</v>
      </c>
      <c r="F55" s="99">
        <v>14747</v>
      </c>
      <c r="G55" s="99">
        <v>68428201.810000002</v>
      </c>
      <c r="H55" s="104">
        <v>17587382654</v>
      </c>
      <c r="I55" s="37">
        <f t="shared" si="9"/>
        <v>686551.22200101498</v>
      </c>
      <c r="J55" s="37">
        <v>448190463</v>
      </c>
      <c r="K55" s="37">
        <v>404838506</v>
      </c>
      <c r="L55" s="37">
        <v>25617</v>
      </c>
      <c r="M55" s="70">
        <v>0.84031490897162542</v>
      </c>
      <c r="N55" s="50">
        <v>1116543781</v>
      </c>
      <c r="O55" s="50">
        <f t="shared" si="10"/>
        <v>43586.047585587694</v>
      </c>
      <c r="P55" s="104">
        <v>16514190830</v>
      </c>
      <c r="Q55" s="104">
        <v>10108449235</v>
      </c>
      <c r="R55" s="70">
        <f t="shared" si="11"/>
        <v>0.61210684429277606</v>
      </c>
      <c r="S55" s="74">
        <f t="shared" si="12"/>
        <v>0.93897944650928955</v>
      </c>
      <c r="T55" s="37">
        <v>586357616</v>
      </c>
      <c r="U55" s="37">
        <v>39991889</v>
      </c>
      <c r="V55" s="37">
        <v>546365727</v>
      </c>
      <c r="W55" s="39">
        <f t="shared" si="13"/>
        <v>21328.24792130226</v>
      </c>
      <c r="X55" s="38">
        <f t="shared" si="14"/>
        <v>3.1065778106314012E-2</v>
      </c>
    </row>
    <row r="56" spans="1:24" ht="10.5" customHeight="1" x14ac:dyDescent="0.2">
      <c r="A56" s="8" t="s">
        <v>14</v>
      </c>
      <c r="B56" s="37">
        <v>18413</v>
      </c>
      <c r="C56" s="37">
        <v>4064</v>
      </c>
      <c r="D56" s="99">
        <v>4950</v>
      </c>
      <c r="E56" s="99">
        <v>78514928</v>
      </c>
      <c r="F56" s="99">
        <v>15213</v>
      </c>
      <c r="G56" s="99">
        <v>209029928.34999996</v>
      </c>
      <c r="H56" s="104">
        <v>155576076977</v>
      </c>
      <c r="I56" s="37">
        <f t="shared" si="9"/>
        <v>6921567.690394626</v>
      </c>
      <c r="J56" s="37">
        <v>4280318157</v>
      </c>
      <c r="K56" s="37">
        <v>3506150540</v>
      </c>
      <c r="L56" s="37">
        <v>22477</v>
      </c>
      <c r="M56" s="70">
        <v>0.91889129634929068</v>
      </c>
      <c r="N56" s="50">
        <v>13209293527</v>
      </c>
      <c r="O56" s="50">
        <f t="shared" si="10"/>
        <v>587680.45232904749</v>
      </c>
      <c r="P56" s="104">
        <v>143140951067</v>
      </c>
      <c r="Q56" s="104">
        <v>19283191026</v>
      </c>
      <c r="R56" s="70">
        <f t="shared" si="11"/>
        <v>0.13471470520671694</v>
      </c>
      <c r="S56" s="74">
        <f t="shared" si="12"/>
        <v>0.92007044944423955</v>
      </c>
      <c r="T56" s="37">
        <v>1131562343</v>
      </c>
      <c r="U56" s="37">
        <v>145729828</v>
      </c>
      <c r="V56" s="37">
        <v>985832515</v>
      </c>
      <c r="W56" s="39">
        <f t="shared" si="13"/>
        <v>43859.612715220006</v>
      </c>
      <c r="X56" s="38">
        <f t="shared" si="14"/>
        <v>6.3366587855647185E-3</v>
      </c>
    </row>
    <row r="57" spans="1:24" ht="10.5" customHeight="1" thickBot="1" x14ac:dyDescent="0.25">
      <c r="A57" s="25" t="s">
        <v>1</v>
      </c>
      <c r="B57" s="31">
        <f t="shared" ref="B57:H57" si="15">SUM(B38:B56)</f>
        <v>547576</v>
      </c>
      <c r="C57" s="31">
        <f t="shared" si="15"/>
        <v>82745</v>
      </c>
      <c r="D57" s="31">
        <f t="shared" si="15"/>
        <v>254568</v>
      </c>
      <c r="E57" s="31">
        <f t="shared" si="15"/>
        <v>433175562.63</v>
      </c>
      <c r="F57" s="31">
        <f t="shared" si="15"/>
        <v>316531</v>
      </c>
      <c r="G57" s="31">
        <f t="shared" si="15"/>
        <v>532911714.85999995</v>
      </c>
      <c r="H57" s="31">
        <f t="shared" si="15"/>
        <v>235394652288.04001</v>
      </c>
      <c r="I57" s="78">
        <f t="shared" si="9"/>
        <v>373452.02252192138</v>
      </c>
      <c r="J57" s="31">
        <f>SUM(J38:J56)</f>
        <v>6200257616.46</v>
      </c>
      <c r="K57" s="31">
        <f t="shared" ref="K57:V57" si="16">SUM(K38:K56)</f>
        <v>9386969253.7700005</v>
      </c>
      <c r="L57" s="31">
        <f t="shared" si="16"/>
        <v>630321</v>
      </c>
      <c r="M57" s="71">
        <v>0.14151306847495618</v>
      </c>
      <c r="N57" s="31">
        <f>SUM(N38:N56)</f>
        <v>24403043011</v>
      </c>
      <c r="O57" s="77">
        <f t="shared" si="10"/>
        <v>38715.262558283794</v>
      </c>
      <c r="P57" s="31">
        <f t="shared" si="16"/>
        <v>207804897639.72998</v>
      </c>
      <c r="Q57" s="31">
        <f t="shared" si="16"/>
        <v>75815419395</v>
      </c>
      <c r="R57" s="71">
        <f t="shared" si="11"/>
        <v>0.3648394251344389</v>
      </c>
      <c r="S57" s="76">
        <f t="shared" si="12"/>
        <v>0.88279362177459364</v>
      </c>
      <c r="T57" s="31">
        <f t="shared" si="16"/>
        <v>4512228579</v>
      </c>
      <c r="U57" s="78">
        <f>T57-V57</f>
        <v>272454296</v>
      </c>
      <c r="V57" s="31">
        <f t="shared" si="16"/>
        <v>4239774283</v>
      </c>
      <c r="W57" s="62">
        <f t="shared" si="13"/>
        <v>6726.3732019082345</v>
      </c>
      <c r="X57" s="35">
        <f t="shared" si="14"/>
        <v>1.8011344955330643E-2</v>
      </c>
    </row>
    <row r="58" spans="1:24" ht="10.5" customHeight="1" x14ac:dyDescent="0.2">
      <c r="A58" s="88" t="s">
        <v>128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90"/>
      <c r="V58" s="91"/>
      <c r="W58" s="91"/>
      <c r="X58" s="80"/>
    </row>
    <row r="59" spans="1:24" ht="10.5" customHeight="1" x14ac:dyDescent="0.2">
      <c r="A59" s="88" t="s">
        <v>129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90"/>
      <c r="V59" s="91"/>
      <c r="W59" s="91"/>
      <c r="X59" s="80"/>
    </row>
    <row r="60" spans="1:24" ht="10.5" customHeight="1" x14ac:dyDescent="0.2">
      <c r="A60" s="94" t="s">
        <v>130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89"/>
      <c r="M60" s="89"/>
      <c r="N60" s="89"/>
      <c r="O60" s="89"/>
      <c r="P60" s="89"/>
      <c r="Q60" s="89"/>
      <c r="R60" s="89"/>
      <c r="S60" s="89"/>
      <c r="T60" s="89"/>
      <c r="U60" s="90"/>
      <c r="V60" s="91"/>
      <c r="W60" s="93"/>
      <c r="X60" s="80"/>
    </row>
    <row r="61" spans="1:24" ht="10.5" customHeight="1" x14ac:dyDescent="0.2">
      <c r="A61" s="94" t="s">
        <v>131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89"/>
      <c r="M61" s="89"/>
      <c r="N61" s="89"/>
      <c r="O61" s="89"/>
      <c r="P61" s="89"/>
      <c r="Q61" s="89"/>
      <c r="R61" s="89"/>
      <c r="S61" s="89"/>
      <c r="T61" s="89"/>
      <c r="U61" s="90"/>
      <c r="V61" s="91"/>
      <c r="W61" s="93"/>
    </row>
    <row r="62" spans="1:24" ht="10.5" customHeight="1" x14ac:dyDescent="0.2">
      <c r="A62" s="95" t="s">
        <v>139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3"/>
      <c r="Q62" s="93"/>
      <c r="R62" s="93"/>
      <c r="S62" s="93"/>
      <c r="T62" s="93"/>
      <c r="U62" s="93"/>
      <c r="V62" s="93"/>
      <c r="W62" s="93"/>
    </row>
    <row r="63" spans="1:24" ht="10.5" customHeight="1" x14ac:dyDescent="0.2">
      <c r="A63" s="95" t="s">
        <v>137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3"/>
      <c r="Q63" s="93"/>
      <c r="R63" s="93"/>
      <c r="S63" s="93"/>
      <c r="T63" s="93"/>
      <c r="U63" s="93"/>
      <c r="V63" s="93"/>
      <c r="W63" s="93"/>
    </row>
    <row r="64" spans="1:24" ht="10.5" customHeight="1" x14ac:dyDescent="0.2">
      <c r="A64" s="95" t="s">
        <v>138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3"/>
      <c r="Q64" s="93"/>
      <c r="R64" s="93"/>
      <c r="S64" s="93"/>
      <c r="T64" s="93"/>
      <c r="U64" s="93"/>
      <c r="V64" s="93"/>
      <c r="W64" s="93"/>
    </row>
    <row r="65" spans="1:24" ht="10.5" customHeight="1" x14ac:dyDescent="0.2">
      <c r="A65" s="95" t="s">
        <v>142</v>
      </c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3"/>
      <c r="Q65" s="93"/>
      <c r="R65" s="93"/>
      <c r="S65" s="89"/>
      <c r="T65" s="89"/>
      <c r="U65" s="90"/>
      <c r="V65" s="91"/>
      <c r="W65" s="93"/>
    </row>
    <row r="66" spans="1:24" ht="10.5" customHeight="1" x14ac:dyDescent="0.2">
      <c r="A66" s="94" t="s">
        <v>141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3"/>
      <c r="Q66" s="93"/>
      <c r="R66" s="93"/>
      <c r="S66" s="89"/>
      <c r="T66" s="89"/>
      <c r="U66" s="90"/>
      <c r="V66" s="91"/>
      <c r="W66" s="93"/>
    </row>
    <row r="67" spans="1:24" ht="10.5" customHeight="1" x14ac:dyDescent="0.2">
      <c r="A67" s="94" t="s">
        <v>132</v>
      </c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3"/>
      <c r="Q67" s="93"/>
      <c r="R67" s="93"/>
      <c r="S67" s="93"/>
      <c r="T67" s="93"/>
      <c r="U67" s="93"/>
      <c r="V67" s="93"/>
      <c r="W67" s="93"/>
    </row>
    <row r="68" spans="1:24" ht="10.5" customHeight="1" x14ac:dyDescent="0.2">
      <c r="A68" s="95" t="s">
        <v>133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3"/>
      <c r="Q68" s="93"/>
      <c r="R68" s="93"/>
      <c r="S68" s="93"/>
      <c r="T68" s="93"/>
      <c r="U68" s="93"/>
      <c r="V68" s="93"/>
      <c r="W68" s="93"/>
    </row>
    <row r="69" spans="1:24" ht="10.5" customHeight="1" x14ac:dyDescent="0.2">
      <c r="A69" s="95" t="s">
        <v>134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3"/>
      <c r="Q69" s="93"/>
      <c r="R69" s="93"/>
      <c r="S69" s="93"/>
      <c r="T69" s="93"/>
      <c r="U69" s="93"/>
      <c r="V69" s="93"/>
      <c r="W69" s="93"/>
    </row>
    <row r="70" spans="1:24" ht="10.5" customHeight="1" x14ac:dyDescent="0.2">
      <c r="A70" s="88" t="s">
        <v>135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3"/>
      <c r="S70" s="93"/>
      <c r="T70" s="93"/>
      <c r="U70" s="93"/>
      <c r="V70" s="93"/>
      <c r="W70" s="93"/>
      <c r="X70" s="55"/>
    </row>
    <row r="71" spans="1:24" ht="10.5" customHeight="1" x14ac:dyDescent="0.2">
      <c r="A71" s="94" t="s">
        <v>136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3"/>
      <c r="Q71" s="93"/>
      <c r="R71" s="93"/>
      <c r="S71" s="93"/>
      <c r="T71" s="93"/>
      <c r="U71" s="93"/>
      <c r="V71" s="93"/>
      <c r="W71" s="93"/>
    </row>
    <row r="72" spans="1:24" ht="10.5" customHeight="1" x14ac:dyDescent="0.2">
      <c r="A72" s="88" t="s">
        <v>140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90"/>
      <c r="S72" s="90"/>
      <c r="T72" s="80"/>
      <c r="U72" s="80"/>
      <c r="V72" s="93"/>
      <c r="W72" s="93"/>
    </row>
    <row r="73" spans="1:24" ht="10.5" customHeight="1" x14ac:dyDescent="0.2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</row>
  </sheetData>
  <printOptions horizontalCentered="1"/>
  <pageMargins left="0" right="0" top="0.4" bottom="0" header="0" footer="0"/>
  <pageSetup scale="70" orientation="landscape" r:id="rId1"/>
  <headerFooter alignWithMargins="0"/>
  <ignoredErrors>
    <ignoredError sqref="U57 I36 O36 I57 O57" formula="1"/>
    <ignoredError sqref="X36 B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All Itd Ded</vt:lpstr>
      <vt:lpstr>' 2014 Calculation All Itd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2016-10-28T18:34:26Z</cp:lastPrinted>
  <dcterms:created xsi:type="dcterms:W3CDTF">2005-06-27T11:45:55Z</dcterms:created>
  <dcterms:modified xsi:type="dcterms:W3CDTF">2016-11-16T14:39:14Z</dcterms:modified>
</cp:coreProperties>
</file>