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1940" windowHeight="6240" tabRatio="895"/>
  </bookViews>
  <sheets>
    <sheet name=" 2013 Calculation All Itd Ded" sheetId="3" r:id="rId1"/>
  </sheets>
  <definedNames>
    <definedName name="_xlnm.Print_Area" localSheetId="0">' 2013 Calculation All Itd Ded'!$A$1:$V$68</definedName>
  </definedNames>
  <calcPr calcId="125725" calcOnSave="0"/>
</workbook>
</file>

<file path=xl/calcChain.xml><?xml version="1.0" encoding="utf-8"?>
<calcChain xmlns="http://schemas.openxmlformats.org/spreadsheetml/2006/main">
  <c r="V56" i="3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57" s="1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C57"/>
  <c r="C36"/>
  <c r="B13"/>
  <c r="B36" l="1"/>
  <c r="T57"/>
  <c r="R57"/>
  <c r="O57"/>
  <c r="N57"/>
  <c r="M57"/>
  <c r="L57"/>
  <c r="J57"/>
  <c r="K57" s="1"/>
  <c r="H57"/>
  <c r="G57"/>
  <c r="F57"/>
  <c r="D57"/>
  <c r="E57" s="1"/>
  <c r="T36"/>
  <c r="R36"/>
  <c r="O36"/>
  <c r="P36" s="1"/>
  <c r="N36"/>
  <c r="M36"/>
  <c r="L36"/>
  <c r="J36"/>
  <c r="K36" s="1"/>
  <c r="H36"/>
  <c r="G36"/>
  <c r="F36"/>
  <c r="D36"/>
  <c r="E36" s="1"/>
  <c r="V57" l="1"/>
  <c r="U57"/>
  <c r="U36"/>
  <c r="V36"/>
  <c r="Q36"/>
  <c r="Q57"/>
  <c r="P57"/>
  <c r="S57"/>
  <c r="S36"/>
</calcChain>
</file>

<file path=xl/sharedStrings.xml><?xml version="1.0" encoding="utf-8"?>
<sst xmlns="http://schemas.openxmlformats.org/spreadsheetml/2006/main" count="177" uniqueCount="137">
  <si>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</si>
  <si>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</si>
  <si>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</si>
  <si>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</si>
  <si>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</si>
  <si>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</si>
  <si>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</si>
  <si>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</si>
  <si>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>Rate*</t>
  </si>
  <si>
    <t xml:space="preserve">Computed </t>
  </si>
  <si>
    <t>Credits</t>
  </si>
  <si>
    <t>Per</t>
  </si>
  <si>
    <t>Additions</t>
  </si>
  <si>
    <t>Return</t>
  </si>
  <si>
    <t>[%]</t>
  </si>
  <si>
    <t xml:space="preserve"> 1,000,000 or more</t>
  </si>
  <si>
    <t>B.  BY SIZE OF FEDERAL ADJUSTED GROSS INCOME</t>
  </si>
  <si>
    <t xml:space="preserve">       A.  BY SIZE OF NC TAXABLE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</si>
  <si>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</si>
  <si>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</si>
  <si>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</si>
  <si>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</si>
  <si>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</si>
  <si>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</si>
  <si>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</si>
  <si>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</si>
  <si>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 xml:space="preserve">    Taken**</t>
  </si>
  <si>
    <t>Number</t>
  </si>
  <si>
    <t>of</t>
  </si>
  <si>
    <t>Allowance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</si>
  <si>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</si>
  <si>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</si>
  <si>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</si>
  <si>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</si>
  <si>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</si>
  <si>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</si>
  <si>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</si>
  <si>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</si>
  <si>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</si>
  <si>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</si>
  <si>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</si>
  <si>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</si>
  <si>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</si>
  <si>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</si>
  <si>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</si>
  <si>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</si>
  <si>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</si>
  <si>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</si>
  <si>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</si>
  <si>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</si>
  <si>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</si>
  <si>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</si>
  <si>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</si>
  <si>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</si>
  <si>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</si>
  <si>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</si>
  <si>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</si>
  <si>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</si>
  <si>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</si>
  <si>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</si>
  <si>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</si>
  <si>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</si>
  <si>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</si>
  <si>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</si>
  <si>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</si>
  <si>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Exemp-</t>
  </si>
  <si>
    <t>tions</t>
  </si>
  <si>
    <t>Claimed</t>
  </si>
  <si>
    <t>Amount</t>
  </si>
  <si>
    <t>++$2,500 ($2,000 for higher income levels) per exemption claimed on federal income tax return; allowable amount based on filing status and FAGI.</t>
  </si>
  <si>
    <t>$          1 -      2,000</t>
  </si>
  <si>
    <t xml:space="preserve">     2,001 -      4,000</t>
  </si>
  <si>
    <t xml:space="preserve">     4,001 -      6,000</t>
  </si>
  <si>
    <t>$          1 -      3,999</t>
  </si>
  <si>
    <t xml:space="preserve">     4,000 -      9,999</t>
  </si>
  <si>
    <t>Deduction</t>
  </si>
  <si>
    <t xml:space="preserve">    Personal Exemption</t>
  </si>
  <si>
    <t xml:space="preserve">            Allowance++: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</si>
  <si>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</si>
  <si>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</si>
  <si>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</si>
  <si>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</si>
  <si>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</si>
  <si>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</si>
  <si>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</si>
  <si>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</si>
  <si>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NCTI</t>
  </si>
  <si>
    <t>Pro-</t>
  </si>
  <si>
    <t>ration</t>
  </si>
  <si>
    <t>as</t>
  </si>
  <si>
    <t xml:space="preserve"> % </t>
  </si>
  <si>
    <t xml:space="preserve">      Computed NC Taxable Income</t>
  </si>
  <si>
    <t xml:space="preserve">       [includes returns with deficit]</t>
  </si>
  <si>
    <t>ID</t>
  </si>
  <si>
    <t>ALL RETURNS:  ITEMIZED DEDUCTIONS</t>
  </si>
  <si>
    <t xml:space="preserve">   *Effective tax rate for FAGI basis=Net Tax as a % of Federal Adjusted Gross Income </t>
  </si>
  <si>
    <t xml:space="preserve"> **Tax credits taken=value of nonrefundable credits plus the portion of refundable credits (NC-EITC) used to reduce tax liability.    </t>
  </si>
  <si>
    <t xml:space="preserve">                Itemized Deductions+:</t>
  </si>
  <si>
    <t xml:space="preserve">     Claiming itemized deductions on the federal return is a prerequisite for claiming itemized deductions on the NC D-400 return.  NC does not allow a deduction for state and local taxes and foreign income taxes. </t>
  </si>
  <si>
    <t xml:space="preserve">           Modifications</t>
  </si>
  <si>
    <t xml:space="preserve">Federal </t>
  </si>
  <si>
    <t xml:space="preserve">                    to</t>
  </si>
  <si>
    <t>AGI</t>
  </si>
  <si>
    <t xml:space="preserve">               Federal</t>
  </si>
  <si>
    <t xml:space="preserve">                       AGI:</t>
  </si>
  <si>
    <t>Federal</t>
  </si>
  <si>
    <t>%</t>
  </si>
  <si>
    <t>turns</t>
  </si>
  <si>
    <t>Effec-</t>
  </si>
  <si>
    <t>tive</t>
  </si>
  <si>
    <t>Net</t>
  </si>
  <si>
    <t>NCTI Level</t>
  </si>
  <si>
    <t>FAGI Level</t>
  </si>
  <si>
    <t>Lia-</t>
  </si>
  <si>
    <t xml:space="preserve">               of</t>
  </si>
  <si>
    <t xml:space="preserve">          Returns</t>
  </si>
  <si>
    <t xml:space="preserve">            Filed:</t>
  </si>
  <si>
    <t>Factor</t>
  </si>
  <si>
    <t>Income Level</t>
  </si>
  <si>
    <t xml:space="preserve">     Proration (income apportionment) factors applicable to part-year and nonresident individuals can exceed 100% in cases where the portion of income subject to NC income tax exceeds total federal gross income, as adjusted.</t>
  </si>
  <si>
    <t>bility</t>
  </si>
  <si>
    <t>No</t>
  </si>
  <si>
    <t>as a</t>
  </si>
  <si>
    <t>All Re-</t>
  </si>
  <si>
    <t xml:space="preserve">Net Tax </t>
  </si>
  <si>
    <t>Returns]</t>
  </si>
  <si>
    <t xml:space="preserve">   *Effective tax rate for NCTI basis=Net Tax as a % of Computed NC Net Taxable Income [after residency proration] for returns with positive taxable income</t>
  </si>
  <si>
    <t>a</t>
  </si>
  <si>
    <t>[All ID</t>
  </si>
  <si>
    <t>Gross</t>
  </si>
  <si>
    <t xml:space="preserve">           Number</t>
  </si>
  <si>
    <r>
      <t xml:space="preserve">   +In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>or</t>
    </r>
    <r>
      <rPr>
        <b/>
        <sz val="9"/>
        <rFont val="Times New Roman"/>
        <family val="1"/>
      </rPr>
      <t xml:space="preserve"> the itemized deductions amount claimed under the Code.</t>
    </r>
  </si>
  <si>
    <t xml:space="preserve">TABLE 1B.   TAX YEAR 2013 INDIVIDUAL INCOME TAX CALCULATION BY INCOME LEVEL BY DEDUCTION TYPE </t>
  </si>
  <si>
    <t xml:space="preserve">     Source: 2013 individual income tax extract.   Statistical summaries are compiled from personal income tax information extracted from tax year 2013 D-400 and D-400TC forms processed within the DOR dynamic integrated</t>
  </si>
  <si>
    <t xml:space="preserve">     tax system during 2014; the extract is a composite database consisting of both audited and unaudited (edited and unedited) data that is subject to and may include inconsistencies resultant of taxpayer and/or processing error.</t>
  </si>
  <si>
    <t xml:space="preserve">     Number of returns filed with no tax liability=count of returns with $0 tax liability after application of tax credits (nonrefundable tax credits plus the portion of refundable EITC used to offset tax liability)</t>
  </si>
  <si>
    <t xml:space="preserve">     Amounts shown include a total value of $3,827,234 in NC-EITC used as offset to reduce computed tax liability.  Any portion of NC-EITC that exceeds tax liability is refundable to the taxpayer.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</si>
</sst>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6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7" fontId="2" fillId="0" borderId="0"/>
  </cellStyleXfs>
  <cellXfs count="105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0" fontId="1" fillId="2" borderId="4" xfId="0" applyFont="1" applyFill="1" applyBorder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5" fontId="1" fillId="4" borderId="12" xfId="0" applyNumberFormat="1" applyFont="1" applyFill="1" applyBorder="1" applyAlignment="1">
      <alignment horizontal="center"/>
    </xf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5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164" fontId="1" fillId="3" borderId="10" xfId="0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3" fontId="1" fillId="3" borderId="10" xfId="0" applyNumberFormat="1" applyFont="1" applyFill="1" applyBorder="1"/>
    <xf numFmtId="0" fontId="0" fillId="4" borderId="7" xfId="0" applyFill="1" applyBorder="1"/>
    <xf numFmtId="10" fontId="1" fillId="2" borderId="0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41" fontId="1" fillId="2" borderId="5" xfId="0" applyNumberFormat="1" applyFont="1" applyFill="1" applyBorder="1" applyAlignment="1">
      <alignment horizontal="right"/>
    </xf>
    <xf numFmtId="3" fontId="1" fillId="3" borderId="5" xfId="0" applyNumberFormat="1" applyFont="1" applyFill="1" applyBorder="1"/>
    <xf numFmtId="165" fontId="1" fillId="2" borderId="1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4" fontId="3" fillId="3" borderId="0" xfId="0" applyNumberFormat="1" applyFont="1" applyFill="1" applyBorder="1"/>
    <xf numFmtId="10" fontId="3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37" fontId="3" fillId="2" borderId="0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0" fontId="3" fillId="2" borderId="0" xfId="0" quotePrefix="1" applyFont="1" applyFill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9"/>
  <sheetViews>
    <sheetView tabSelected="1" zoomScaleNormal="100" workbookViewId="0">
      <selection activeCell="AA15" sqref="AA15"/>
    </sheetView>
  </sheetViews>
  <sheetFormatPr defaultRowHeight="10.5" customHeight="1"/>
  <cols>
    <col min="1" max="1" width="12.7109375" style="11" customWidth="1"/>
    <col min="2" max="2" width="6.5703125" style="11" customWidth="1"/>
    <col min="3" max="3" width="6.42578125" style="11" customWidth="1"/>
    <col min="4" max="4" width="10.85546875" style="11" customWidth="1"/>
    <col min="5" max="5" width="6.7109375" style="11" customWidth="1"/>
    <col min="6" max="6" width="9.85546875" style="11" customWidth="1"/>
    <col min="7" max="7" width="10.140625" style="11" customWidth="1"/>
    <col min="8" max="8" width="6.5703125" style="11" customWidth="1"/>
    <col min="9" max="9" width="5.42578125" style="11" customWidth="1"/>
    <col min="10" max="10" width="10" style="11" customWidth="1"/>
    <col min="11" max="11" width="5.42578125" style="11" customWidth="1"/>
    <col min="12" max="12" width="6.5703125" style="11" customWidth="1"/>
    <col min="13" max="13" width="9.85546875" style="11" customWidth="1"/>
    <col min="14" max="15" width="10.7109375" style="11" customWidth="1"/>
    <col min="16" max="16" width="6.5703125" style="11" customWidth="1"/>
    <col min="17" max="17" width="6" style="11" customWidth="1"/>
    <col min="18" max="18" width="10" style="11" customWidth="1"/>
    <col min="19" max="19" width="8.28515625" style="11" customWidth="1"/>
    <col min="20" max="20" width="9.7109375" style="11" customWidth="1"/>
    <col min="21" max="21" width="7" style="11" customWidth="1"/>
    <col min="22" max="22" width="5.85546875" style="11" customWidth="1"/>
    <col min="23" max="16384" width="9.140625" style="11"/>
  </cols>
  <sheetData>
    <row r="1" spans="1:22" ht="10.5" customHeight="1">
      <c r="A1" s="41" t="s">
        <v>132</v>
      </c>
      <c r="B1" s="27"/>
      <c r="C1" s="27"/>
      <c r="D1" s="27"/>
      <c r="E1" s="27"/>
      <c r="F1" s="27"/>
      <c r="G1" s="28"/>
      <c r="H1" s="28"/>
      <c r="I1" s="28"/>
      <c r="J1" s="27"/>
      <c r="K1" s="27"/>
      <c r="L1" s="27"/>
      <c r="M1" s="27"/>
      <c r="N1" s="28"/>
      <c r="O1" s="28"/>
      <c r="P1" s="28"/>
      <c r="Q1" s="28"/>
      <c r="R1" s="28"/>
      <c r="S1" s="28"/>
      <c r="T1" s="3"/>
      <c r="U1" s="3"/>
      <c r="V1" s="3"/>
    </row>
    <row r="2" spans="1:22" ht="10.5" customHeight="1">
      <c r="A2" s="41"/>
      <c r="B2" s="27"/>
      <c r="C2" s="27"/>
      <c r="D2" s="27"/>
      <c r="E2" s="27"/>
      <c r="F2" s="27"/>
      <c r="G2" s="28"/>
      <c r="H2" s="28"/>
      <c r="I2" s="28"/>
      <c r="J2" s="27"/>
      <c r="K2" s="27"/>
      <c r="L2" s="27"/>
      <c r="M2" s="27"/>
      <c r="N2" s="28"/>
      <c r="O2" s="28"/>
      <c r="P2" s="28"/>
      <c r="Q2" s="28"/>
      <c r="R2" s="28"/>
      <c r="S2" s="28"/>
      <c r="T2" s="3"/>
      <c r="U2" s="3"/>
      <c r="V2" s="3"/>
    </row>
    <row r="3" spans="1:22" ht="11.25" customHeight="1" thickBot="1">
      <c r="G3" s="9"/>
      <c r="H3" s="9"/>
      <c r="I3" s="9"/>
      <c r="J3" s="1" t="s">
        <v>94</v>
      </c>
      <c r="K3" s="5"/>
      <c r="L3" s="5"/>
      <c r="M3" s="1"/>
      <c r="N3" s="43"/>
      <c r="O3" s="43"/>
      <c r="P3" s="43"/>
      <c r="Q3" s="43"/>
      <c r="R3" s="9"/>
      <c r="S3" s="4"/>
      <c r="T3" s="2"/>
      <c r="U3" s="2"/>
      <c r="V3" s="2"/>
    </row>
    <row r="4" spans="1:22" ht="10.5" customHeight="1">
      <c r="A4" s="14"/>
      <c r="B4" s="54" t="s">
        <v>130</v>
      </c>
      <c r="C4" s="55"/>
      <c r="D4" s="55"/>
      <c r="E4" s="72"/>
      <c r="F4" s="54" t="s">
        <v>99</v>
      </c>
      <c r="G4" s="55"/>
      <c r="H4" s="60" t="s">
        <v>97</v>
      </c>
      <c r="I4" s="60"/>
      <c r="J4" s="60"/>
      <c r="K4" s="60"/>
      <c r="L4" s="54" t="s">
        <v>76</v>
      </c>
      <c r="M4" s="55"/>
      <c r="N4" s="54" t="s">
        <v>91</v>
      </c>
      <c r="O4" s="72"/>
      <c r="P4" s="55"/>
      <c r="Q4" s="16" t="s">
        <v>86</v>
      </c>
      <c r="R4" s="15"/>
      <c r="S4" s="15"/>
      <c r="T4" s="17"/>
      <c r="U4" s="16" t="s">
        <v>79</v>
      </c>
      <c r="V4" s="42"/>
    </row>
    <row r="5" spans="1:22" ht="10.5" customHeight="1">
      <c r="A5" s="2"/>
      <c r="B5" s="77" t="s">
        <v>114</v>
      </c>
      <c r="C5" s="69"/>
      <c r="D5" s="69" t="s">
        <v>100</v>
      </c>
      <c r="E5" s="6"/>
      <c r="F5" s="77" t="s">
        <v>101</v>
      </c>
      <c r="G5" s="69"/>
      <c r="H5" s="57"/>
      <c r="I5" s="61" t="s">
        <v>122</v>
      </c>
      <c r="J5" s="70"/>
      <c r="K5" s="61"/>
      <c r="L5" s="68" t="s">
        <v>77</v>
      </c>
      <c r="M5" s="69"/>
      <c r="N5" s="56" t="s">
        <v>92</v>
      </c>
      <c r="O5" s="79"/>
      <c r="P5" s="69"/>
      <c r="Q5" s="69" t="s">
        <v>89</v>
      </c>
      <c r="R5" s="7"/>
      <c r="S5" s="7"/>
      <c r="T5" s="19" t="s">
        <v>110</v>
      </c>
      <c r="U5" s="18" t="s">
        <v>80</v>
      </c>
      <c r="V5" s="31"/>
    </row>
    <row r="6" spans="1:22" ht="10.5" customHeight="1">
      <c r="A6" s="2"/>
      <c r="B6" s="77" t="s">
        <v>115</v>
      </c>
      <c r="C6" s="69"/>
      <c r="D6" s="69" t="s">
        <v>102</v>
      </c>
      <c r="E6" s="6" t="s">
        <v>79</v>
      </c>
      <c r="F6" s="77" t="s">
        <v>103</v>
      </c>
      <c r="G6" s="69"/>
      <c r="H6" s="77"/>
      <c r="I6" s="18" t="s">
        <v>106</v>
      </c>
      <c r="J6" s="6"/>
      <c r="K6" s="18"/>
      <c r="L6" s="61"/>
      <c r="M6" s="73"/>
      <c r="N6" s="61"/>
      <c r="O6" s="61"/>
      <c r="P6" s="93" t="s">
        <v>108</v>
      </c>
      <c r="Q6" s="69" t="s">
        <v>127</v>
      </c>
      <c r="R6" s="7"/>
      <c r="S6" s="20"/>
      <c r="T6" s="19" t="s">
        <v>6</v>
      </c>
      <c r="U6" s="18" t="s">
        <v>124</v>
      </c>
      <c r="V6" s="6"/>
    </row>
    <row r="7" spans="1:22" ht="10.5" customHeight="1">
      <c r="A7" s="2"/>
      <c r="B7" s="77" t="s">
        <v>116</v>
      </c>
      <c r="C7" s="69"/>
      <c r="D7" s="69" t="s">
        <v>18</v>
      </c>
      <c r="E7" s="6" t="s">
        <v>80</v>
      </c>
      <c r="F7" s="6" t="s">
        <v>104</v>
      </c>
      <c r="G7" s="69"/>
      <c r="H7" s="18"/>
      <c r="I7" s="6" t="s">
        <v>28</v>
      </c>
      <c r="J7" s="6"/>
      <c r="K7" s="18" t="s">
        <v>79</v>
      </c>
      <c r="L7" s="6" t="s">
        <v>27</v>
      </c>
      <c r="M7" s="18"/>
      <c r="N7" s="7"/>
      <c r="O7" s="7"/>
      <c r="P7" s="6" t="s">
        <v>109</v>
      </c>
      <c r="Q7" s="18" t="s">
        <v>90</v>
      </c>
      <c r="R7" s="7" t="s">
        <v>9</v>
      </c>
      <c r="S7" s="7"/>
      <c r="T7" s="19" t="s">
        <v>81</v>
      </c>
      <c r="U7" s="18" t="s">
        <v>11</v>
      </c>
      <c r="V7" s="20" t="s">
        <v>108</v>
      </c>
    </row>
    <row r="8" spans="1:22" ht="10.5" customHeight="1">
      <c r="A8" s="2"/>
      <c r="B8" s="61"/>
      <c r="C8" s="61" t="s">
        <v>121</v>
      </c>
      <c r="D8" s="69" t="s">
        <v>19</v>
      </c>
      <c r="E8" s="6" t="s">
        <v>105</v>
      </c>
      <c r="F8" s="89"/>
      <c r="G8" s="73"/>
      <c r="H8" s="6" t="s">
        <v>27</v>
      </c>
      <c r="I8" s="18" t="s">
        <v>123</v>
      </c>
      <c r="J8" s="6"/>
      <c r="K8" s="18" t="s">
        <v>80</v>
      </c>
      <c r="L8" s="6" t="s">
        <v>28</v>
      </c>
      <c r="M8" s="23"/>
      <c r="N8" s="6" t="s">
        <v>20</v>
      </c>
      <c r="O8" s="6" t="s">
        <v>21</v>
      </c>
      <c r="P8" s="7" t="s">
        <v>87</v>
      </c>
      <c r="Q8" s="7" t="s">
        <v>28</v>
      </c>
      <c r="R8" s="7" t="s">
        <v>129</v>
      </c>
      <c r="S8" s="20" t="s">
        <v>7</v>
      </c>
      <c r="T8" s="19" t="s">
        <v>82</v>
      </c>
      <c r="U8" s="18" t="s">
        <v>13</v>
      </c>
      <c r="V8" s="20" t="s">
        <v>109</v>
      </c>
    </row>
    <row r="9" spans="1:22" ht="10.5" customHeight="1">
      <c r="A9" s="2"/>
      <c r="B9" s="18" t="s">
        <v>6</v>
      </c>
      <c r="C9" s="18" t="s">
        <v>6</v>
      </c>
      <c r="D9" s="69" t="s">
        <v>22</v>
      </c>
      <c r="E9" s="10" t="s">
        <v>102</v>
      </c>
      <c r="F9" s="6"/>
      <c r="G9" s="90"/>
      <c r="H9" s="22" t="s">
        <v>28</v>
      </c>
      <c r="I9" s="23" t="s">
        <v>107</v>
      </c>
      <c r="J9" s="6" t="s">
        <v>75</v>
      </c>
      <c r="K9" s="18" t="s">
        <v>93</v>
      </c>
      <c r="L9" s="6" t="s">
        <v>65</v>
      </c>
      <c r="M9" s="18" t="s">
        <v>29</v>
      </c>
      <c r="N9" s="21" t="s">
        <v>23</v>
      </c>
      <c r="O9" s="7" t="s">
        <v>23</v>
      </c>
      <c r="P9" s="6" t="s">
        <v>88</v>
      </c>
      <c r="Q9" s="7" t="s">
        <v>105</v>
      </c>
      <c r="R9" s="7" t="s">
        <v>31</v>
      </c>
      <c r="S9" s="7" t="s">
        <v>10</v>
      </c>
      <c r="T9" s="19" t="s">
        <v>83</v>
      </c>
      <c r="U9" s="18" t="s">
        <v>128</v>
      </c>
      <c r="V9" s="20" t="s">
        <v>6</v>
      </c>
    </row>
    <row r="10" spans="1:22" ht="10.5" customHeight="1">
      <c r="A10" s="2"/>
      <c r="B10" s="18" t="s">
        <v>113</v>
      </c>
      <c r="C10" s="18" t="s">
        <v>113</v>
      </c>
      <c r="D10" s="69" t="s">
        <v>24</v>
      </c>
      <c r="E10" s="10" t="s">
        <v>78</v>
      </c>
      <c r="F10" s="71" t="s">
        <v>12</v>
      </c>
      <c r="G10" s="23" t="s">
        <v>2</v>
      </c>
      <c r="H10" s="10" t="s">
        <v>30</v>
      </c>
      <c r="I10" s="23" t="s">
        <v>85</v>
      </c>
      <c r="J10" s="71" t="s">
        <v>68</v>
      </c>
      <c r="K10" s="18" t="s">
        <v>78</v>
      </c>
      <c r="L10" s="71" t="s">
        <v>66</v>
      </c>
      <c r="M10" s="23" t="s">
        <v>68</v>
      </c>
      <c r="N10" s="6" t="s">
        <v>25</v>
      </c>
      <c r="O10" s="6" t="s">
        <v>25</v>
      </c>
      <c r="P10" s="6" t="s">
        <v>117</v>
      </c>
      <c r="Q10" s="6" t="s">
        <v>102</v>
      </c>
      <c r="R10" s="7" t="s">
        <v>81</v>
      </c>
      <c r="S10" s="7" t="s">
        <v>26</v>
      </c>
      <c r="T10" s="19" t="s">
        <v>84</v>
      </c>
      <c r="U10" s="18" t="s">
        <v>125</v>
      </c>
      <c r="V10" s="20" t="s">
        <v>8</v>
      </c>
    </row>
    <row r="11" spans="1:22" ht="10.5" customHeight="1" thickBot="1">
      <c r="A11" s="94" t="s">
        <v>118</v>
      </c>
      <c r="B11" s="25" t="s">
        <v>120</v>
      </c>
      <c r="C11" s="25" t="s">
        <v>120</v>
      </c>
      <c r="D11" s="69" t="s">
        <v>3</v>
      </c>
      <c r="E11" s="10" t="s">
        <v>3</v>
      </c>
      <c r="F11" s="6" t="s">
        <v>3</v>
      </c>
      <c r="G11" s="18" t="s">
        <v>3</v>
      </c>
      <c r="H11" s="25" t="s">
        <v>85</v>
      </c>
      <c r="I11" s="19" t="s">
        <v>14</v>
      </c>
      <c r="J11" s="24" t="s">
        <v>3</v>
      </c>
      <c r="K11" s="25" t="s">
        <v>3</v>
      </c>
      <c r="L11" s="6" t="s">
        <v>67</v>
      </c>
      <c r="M11" s="18" t="s">
        <v>3</v>
      </c>
      <c r="N11" s="6" t="s">
        <v>3</v>
      </c>
      <c r="O11" s="7" t="s">
        <v>3</v>
      </c>
      <c r="P11" s="19" t="s">
        <v>14</v>
      </c>
      <c r="Q11" s="19" t="s">
        <v>14</v>
      </c>
      <c r="R11" s="95" t="s">
        <v>3</v>
      </c>
      <c r="S11" s="7" t="s">
        <v>3</v>
      </c>
      <c r="T11" s="19" t="s">
        <v>3</v>
      </c>
      <c r="U11" s="19" t="s">
        <v>3</v>
      </c>
      <c r="V11" s="19" t="s">
        <v>14</v>
      </c>
    </row>
    <row r="12" spans="1:22" ht="11.25" customHeight="1" thickBot="1">
      <c r="A12" s="44" t="s">
        <v>111</v>
      </c>
      <c r="B12" s="50"/>
      <c r="C12" s="50"/>
      <c r="D12" s="50"/>
      <c r="E12" s="50"/>
      <c r="F12" s="44"/>
      <c r="G12" s="45"/>
      <c r="H12" s="45"/>
      <c r="I12" s="45"/>
      <c r="J12" s="46" t="s">
        <v>17</v>
      </c>
      <c r="K12" s="46"/>
      <c r="L12" s="46"/>
      <c r="M12" s="45"/>
      <c r="N12" s="47"/>
      <c r="O12" s="48"/>
      <c r="P12" s="48"/>
      <c r="Q12" s="48"/>
      <c r="R12" s="48"/>
      <c r="S12" s="47"/>
      <c r="T12" s="47"/>
      <c r="U12" s="45"/>
      <c r="V12" s="47"/>
    </row>
    <row r="13" spans="1:22" ht="10.5" customHeight="1">
      <c r="A13" s="2" t="s">
        <v>0</v>
      </c>
      <c r="B13" s="91">
        <f t="shared" ref="B13:B35" si="0">H13-C13</f>
        <v>0</v>
      </c>
      <c r="C13" s="35">
        <v>299147</v>
      </c>
      <c r="D13" s="35">
        <v>40965740131.659996</v>
      </c>
      <c r="E13" s="35">
        <f t="shared" ref="E13:E36" si="1">D13/H13</f>
        <v>136941.83839938222</v>
      </c>
      <c r="F13" s="35">
        <v>7155731825</v>
      </c>
      <c r="G13" s="35">
        <v>6657629700.750001</v>
      </c>
      <c r="H13" s="35">
        <v>299147</v>
      </c>
      <c r="I13" s="74">
        <v>0.34620970924573785</v>
      </c>
      <c r="J13" s="35">
        <v>10682737200.4</v>
      </c>
      <c r="K13" s="35">
        <f t="shared" ref="K13:K36" si="2">J13/H13</f>
        <v>35710.661315005666</v>
      </c>
      <c r="L13" s="35">
        <v>557987</v>
      </c>
      <c r="M13" s="35">
        <v>1323644495</v>
      </c>
      <c r="N13" s="35">
        <v>29457460560.510002</v>
      </c>
      <c r="O13" s="59">
        <v>-4512348006</v>
      </c>
      <c r="P13" s="81">
        <f t="shared" ref="P13:P36" si="3">O13/N13</f>
        <v>-0.15318183985109532</v>
      </c>
      <c r="Q13" s="74">
        <f t="shared" ref="Q13:Q36" si="4">N13/D13</f>
        <v>0.71907551202142383</v>
      </c>
      <c r="R13" s="13">
        <v>0</v>
      </c>
      <c r="S13" s="62">
        <v>0</v>
      </c>
      <c r="T13" s="62">
        <v>0</v>
      </c>
      <c r="U13" s="37">
        <v>0</v>
      </c>
      <c r="V13" s="37">
        <v>0</v>
      </c>
    </row>
    <row r="14" spans="1:22" ht="10.5" customHeight="1">
      <c r="A14" s="2" t="s">
        <v>70</v>
      </c>
      <c r="B14" s="53">
        <f t="shared" si="0"/>
        <v>51187</v>
      </c>
      <c r="C14" s="63">
        <v>9056</v>
      </c>
      <c r="D14" s="63">
        <v>7674525586.4700003</v>
      </c>
      <c r="E14" s="53">
        <f t="shared" si="1"/>
        <v>127392.81885812461</v>
      </c>
      <c r="F14" s="53">
        <v>310437733.25</v>
      </c>
      <c r="G14" s="53">
        <v>634328292</v>
      </c>
      <c r="H14" s="53">
        <v>60243</v>
      </c>
      <c r="I14" s="75">
        <v>0.23586043270247203</v>
      </c>
      <c r="J14" s="53">
        <v>1378692336</v>
      </c>
      <c r="K14" s="53">
        <f t="shared" si="2"/>
        <v>22885.519247049451</v>
      </c>
      <c r="L14" s="53">
        <v>101615</v>
      </c>
      <c r="M14" s="53">
        <v>238046002</v>
      </c>
      <c r="N14" s="53">
        <v>5733896689.7200003</v>
      </c>
      <c r="O14" s="53">
        <v>55013108</v>
      </c>
      <c r="P14" s="78">
        <f t="shared" si="3"/>
        <v>9.5943667939867288E-3</v>
      </c>
      <c r="Q14" s="75">
        <f t="shared" si="4"/>
        <v>0.74713369903003768</v>
      </c>
      <c r="R14" s="64">
        <v>3302602</v>
      </c>
      <c r="S14" s="63">
        <v>602183</v>
      </c>
      <c r="T14" s="63">
        <v>2700419</v>
      </c>
      <c r="U14" s="30">
        <f t="shared" ref="U14:U36" si="5">T14/H14</f>
        <v>44.825440300117855</v>
      </c>
      <c r="V14" s="29">
        <f t="shared" ref="V14:V35" si="6">T14/O14</f>
        <v>4.9086828542753848E-2</v>
      </c>
    </row>
    <row r="15" spans="1:22" ht="10.5" customHeight="1">
      <c r="A15" s="2" t="s">
        <v>71</v>
      </c>
      <c r="B15" s="53">
        <f t="shared" si="0"/>
        <v>39869</v>
      </c>
      <c r="C15" s="63">
        <v>5628</v>
      </c>
      <c r="D15" s="63">
        <v>5264565363.7399998</v>
      </c>
      <c r="E15" s="53">
        <f t="shared" si="1"/>
        <v>115712.3626555597</v>
      </c>
      <c r="F15" s="53">
        <v>162544314</v>
      </c>
      <c r="G15" s="53">
        <v>433029129</v>
      </c>
      <c r="H15" s="53">
        <v>45497</v>
      </c>
      <c r="I15" s="75">
        <v>0.21745593239781286</v>
      </c>
      <c r="J15" s="53">
        <v>895129601.18000007</v>
      </c>
      <c r="K15" s="53">
        <f t="shared" si="2"/>
        <v>19674.475266061501</v>
      </c>
      <c r="L15" s="53">
        <v>78272</v>
      </c>
      <c r="M15" s="53">
        <v>187528511</v>
      </c>
      <c r="N15" s="53">
        <v>3911422436.5599999</v>
      </c>
      <c r="O15" s="53">
        <v>135212528</v>
      </c>
      <c r="P15" s="78">
        <f t="shared" si="3"/>
        <v>3.4568633327909243E-2</v>
      </c>
      <c r="Q15" s="75">
        <f t="shared" si="4"/>
        <v>0.74297157814777071</v>
      </c>
      <c r="R15" s="64">
        <v>8125828</v>
      </c>
      <c r="S15" s="63">
        <v>1506668</v>
      </c>
      <c r="T15" s="63">
        <v>6619160</v>
      </c>
      <c r="U15" s="30">
        <f t="shared" si="5"/>
        <v>145.48563641558783</v>
      </c>
      <c r="V15" s="29">
        <f t="shared" si="6"/>
        <v>4.8953747836147254E-2</v>
      </c>
    </row>
    <row r="16" spans="1:22" ht="10.5" customHeight="1">
      <c r="A16" s="2" t="s">
        <v>72</v>
      </c>
      <c r="B16" s="53">
        <f t="shared" si="0"/>
        <v>36972</v>
      </c>
      <c r="C16" s="63">
        <v>3104</v>
      </c>
      <c r="D16" s="63">
        <v>4165999897.1399999</v>
      </c>
      <c r="E16" s="53">
        <f t="shared" si="1"/>
        <v>103952.48770186646</v>
      </c>
      <c r="F16" s="53">
        <v>235732054</v>
      </c>
      <c r="G16" s="53">
        <v>370054764</v>
      </c>
      <c r="H16" s="53">
        <v>40076</v>
      </c>
      <c r="I16" s="75">
        <v>0.21470282548832625</v>
      </c>
      <c r="J16" s="53">
        <v>804973910</v>
      </c>
      <c r="K16" s="53">
        <f t="shared" si="2"/>
        <v>20086.18400039924</v>
      </c>
      <c r="L16" s="53">
        <v>71817</v>
      </c>
      <c r="M16" s="53">
        <v>173593964</v>
      </c>
      <c r="N16" s="53">
        <v>3053109313.1399999</v>
      </c>
      <c r="O16" s="53">
        <v>199847704</v>
      </c>
      <c r="P16" s="78">
        <f t="shared" si="3"/>
        <v>6.5457107329859959E-2</v>
      </c>
      <c r="Q16" s="75">
        <f t="shared" si="4"/>
        <v>0.73286351140718697</v>
      </c>
      <c r="R16" s="64">
        <v>12012490</v>
      </c>
      <c r="S16" s="63">
        <v>2104757</v>
      </c>
      <c r="T16" s="63">
        <v>9907733</v>
      </c>
      <c r="U16" s="30">
        <f t="shared" si="5"/>
        <v>247.22360015969659</v>
      </c>
      <c r="V16" s="29">
        <f t="shared" si="6"/>
        <v>4.9576416449598038E-2</v>
      </c>
    </row>
    <row r="17" spans="1:22" ht="10.5" customHeight="1">
      <c r="A17" s="2" t="s">
        <v>49</v>
      </c>
      <c r="B17" s="53">
        <f t="shared" si="0"/>
        <v>68187</v>
      </c>
      <c r="C17" s="63">
        <v>2096</v>
      </c>
      <c r="D17" s="63">
        <v>6575151274.7200003</v>
      </c>
      <c r="E17" s="53">
        <f t="shared" si="1"/>
        <v>93552.513050382026</v>
      </c>
      <c r="F17" s="53">
        <v>220316268</v>
      </c>
      <c r="G17" s="53">
        <v>753950868</v>
      </c>
      <c r="H17" s="53">
        <v>70283</v>
      </c>
      <c r="I17" s="75">
        <v>0.21731924590843174</v>
      </c>
      <c r="J17" s="53">
        <v>1283057356</v>
      </c>
      <c r="K17" s="53">
        <f t="shared" si="2"/>
        <v>18255.586073445927</v>
      </c>
      <c r="L17" s="53">
        <v>131535</v>
      </c>
      <c r="M17" s="53">
        <v>320427255</v>
      </c>
      <c r="N17" s="53">
        <v>4438032063.7199993</v>
      </c>
      <c r="O17" s="53">
        <v>559556569</v>
      </c>
      <c r="P17" s="78">
        <f t="shared" si="3"/>
        <v>0.12608213752538203</v>
      </c>
      <c r="Q17" s="75">
        <f t="shared" si="4"/>
        <v>0.67497033578272936</v>
      </c>
      <c r="R17" s="64">
        <v>33610825</v>
      </c>
      <c r="S17" s="63">
        <v>4766137.04</v>
      </c>
      <c r="T17" s="63">
        <v>28844687.960000001</v>
      </c>
      <c r="U17" s="30">
        <f t="shared" si="5"/>
        <v>410.40775094973179</v>
      </c>
      <c r="V17" s="29">
        <f t="shared" si="6"/>
        <v>5.1549190123081193E-2</v>
      </c>
    </row>
    <row r="18" spans="1:22" ht="10.5" customHeight="1">
      <c r="A18" s="2" t="s">
        <v>48</v>
      </c>
      <c r="B18" s="53">
        <f t="shared" si="0"/>
        <v>10364</v>
      </c>
      <c r="C18" s="63">
        <v>139</v>
      </c>
      <c r="D18" s="63">
        <v>908374766</v>
      </c>
      <c r="E18" s="53">
        <f t="shared" si="1"/>
        <v>86487.171855660286</v>
      </c>
      <c r="F18" s="53">
        <v>11509080</v>
      </c>
      <c r="G18" s="53">
        <v>98419860</v>
      </c>
      <c r="H18" s="53">
        <v>10503</v>
      </c>
      <c r="I18" s="75">
        <v>0.22803360906663192</v>
      </c>
      <c r="J18" s="53">
        <v>181927207</v>
      </c>
      <c r="K18" s="53">
        <f t="shared" si="2"/>
        <v>17321.451680472244</v>
      </c>
      <c r="L18" s="53">
        <v>19996</v>
      </c>
      <c r="M18" s="53">
        <v>48770609</v>
      </c>
      <c r="N18" s="53">
        <v>590766170</v>
      </c>
      <c r="O18" s="53">
        <v>108327523</v>
      </c>
      <c r="P18" s="78">
        <f t="shared" si="3"/>
        <v>0.18336785093838395</v>
      </c>
      <c r="Q18" s="75">
        <f t="shared" si="4"/>
        <v>0.65035510904978178</v>
      </c>
      <c r="R18" s="64">
        <v>6505710</v>
      </c>
      <c r="S18" s="63">
        <v>787453</v>
      </c>
      <c r="T18" s="63">
        <v>5718257</v>
      </c>
      <c r="U18" s="30">
        <f t="shared" si="5"/>
        <v>544.44035037608307</v>
      </c>
      <c r="V18" s="29">
        <f t="shared" si="6"/>
        <v>5.2786741925226151E-2</v>
      </c>
    </row>
    <row r="19" spans="1:22" ht="10.5" customHeight="1">
      <c r="A19" s="2" t="s">
        <v>47</v>
      </c>
      <c r="B19" s="53">
        <f t="shared" si="0"/>
        <v>34495</v>
      </c>
      <c r="C19" s="63">
        <v>374</v>
      </c>
      <c r="D19" s="63">
        <v>3159198177</v>
      </c>
      <c r="E19" s="53">
        <f t="shared" si="1"/>
        <v>90601.915082164676</v>
      </c>
      <c r="F19" s="53">
        <v>46578434</v>
      </c>
      <c r="G19" s="53">
        <v>319858350</v>
      </c>
      <c r="H19" s="53">
        <v>34869</v>
      </c>
      <c r="I19" s="75">
        <v>0.23388670892443908</v>
      </c>
      <c r="J19" s="53">
        <v>574277268</v>
      </c>
      <c r="K19" s="53">
        <f t="shared" si="2"/>
        <v>16469.565172502796</v>
      </c>
      <c r="L19" s="53">
        <v>67861</v>
      </c>
      <c r="M19" s="53">
        <v>166005403</v>
      </c>
      <c r="N19" s="53">
        <v>2145635590</v>
      </c>
      <c r="O19" s="53">
        <v>407355302</v>
      </c>
      <c r="P19" s="78">
        <f t="shared" si="3"/>
        <v>0.18985297591936381</v>
      </c>
      <c r="Q19" s="75">
        <f t="shared" si="4"/>
        <v>0.67917093825291863</v>
      </c>
      <c r="R19" s="64">
        <v>24474524</v>
      </c>
      <c r="S19" s="63">
        <v>2732183</v>
      </c>
      <c r="T19" s="63">
        <v>21742341</v>
      </c>
      <c r="U19" s="30">
        <f t="shared" si="5"/>
        <v>623.54357738965848</v>
      </c>
      <c r="V19" s="29">
        <f t="shared" si="6"/>
        <v>5.3374390595264672E-2</v>
      </c>
    </row>
    <row r="20" spans="1:22" ht="10.5" customHeight="1">
      <c r="A20" s="2" t="s">
        <v>46</v>
      </c>
      <c r="B20" s="53">
        <f t="shared" si="0"/>
        <v>36297</v>
      </c>
      <c r="C20" s="63">
        <v>256</v>
      </c>
      <c r="D20" s="63">
        <v>2872820485.0299997</v>
      </c>
      <c r="E20" s="53">
        <f t="shared" si="1"/>
        <v>78593.288786966863</v>
      </c>
      <c r="F20" s="53">
        <v>84854343</v>
      </c>
      <c r="G20" s="53">
        <v>331835499</v>
      </c>
      <c r="H20" s="53">
        <v>36553</v>
      </c>
      <c r="I20" s="75">
        <v>0.24553307539362673</v>
      </c>
      <c r="J20" s="53">
        <v>553125169.33000004</v>
      </c>
      <c r="K20" s="53">
        <f t="shared" si="2"/>
        <v>15132.141529559818</v>
      </c>
      <c r="L20" s="53">
        <v>71975</v>
      </c>
      <c r="M20" s="53">
        <v>176177457</v>
      </c>
      <c r="N20" s="53">
        <v>1896536702.6999998</v>
      </c>
      <c r="O20" s="53">
        <v>506811818</v>
      </c>
      <c r="P20" s="78">
        <f t="shared" si="3"/>
        <v>0.26723016605925876</v>
      </c>
      <c r="Q20" s="75">
        <f t="shared" si="4"/>
        <v>0.66016540629067366</v>
      </c>
      <c r="R20" s="64">
        <v>30649066</v>
      </c>
      <c r="S20" s="63">
        <v>3014296</v>
      </c>
      <c r="T20" s="63">
        <v>27634770</v>
      </c>
      <c r="U20" s="30">
        <f t="shared" si="5"/>
        <v>756.01920499001449</v>
      </c>
      <c r="V20" s="29">
        <f t="shared" si="6"/>
        <v>5.4526688247036895E-2</v>
      </c>
    </row>
    <row r="21" spans="1:22" ht="10.5" customHeight="1">
      <c r="A21" s="2" t="s">
        <v>45</v>
      </c>
      <c r="B21" s="53">
        <f t="shared" si="0"/>
        <v>32031</v>
      </c>
      <c r="C21" s="63">
        <v>165</v>
      </c>
      <c r="D21" s="63">
        <v>2506977440.7799997</v>
      </c>
      <c r="E21" s="53">
        <f t="shared" si="1"/>
        <v>77866.115069573847</v>
      </c>
      <c r="F21" s="53">
        <v>246859469</v>
      </c>
      <c r="G21" s="53">
        <v>495950157.12</v>
      </c>
      <c r="H21" s="53">
        <v>32196</v>
      </c>
      <c r="I21" s="75">
        <v>0.25683038313962298</v>
      </c>
      <c r="J21" s="53">
        <v>444916450.37</v>
      </c>
      <c r="K21" s="53">
        <f t="shared" si="2"/>
        <v>13818.997713069946</v>
      </c>
      <c r="L21" s="53">
        <v>63551</v>
      </c>
      <c r="M21" s="53">
        <v>155937700</v>
      </c>
      <c r="N21" s="53">
        <v>1657032602.29</v>
      </c>
      <c r="O21" s="53">
        <v>515210417</v>
      </c>
      <c r="P21" s="78">
        <f t="shared" si="3"/>
        <v>0.31092352455104694</v>
      </c>
      <c r="Q21" s="75">
        <f t="shared" si="4"/>
        <v>0.66096829406428359</v>
      </c>
      <c r="R21" s="64">
        <v>31450374</v>
      </c>
      <c r="S21" s="63">
        <v>2659147</v>
      </c>
      <c r="T21" s="63">
        <v>28791227</v>
      </c>
      <c r="U21" s="30">
        <f t="shared" si="5"/>
        <v>894.24857125108713</v>
      </c>
      <c r="V21" s="29">
        <f t="shared" si="6"/>
        <v>5.5882462873416631E-2</v>
      </c>
    </row>
    <row r="22" spans="1:22" ht="10.5" customHeight="1">
      <c r="A22" s="2" t="s">
        <v>44</v>
      </c>
      <c r="B22" s="53">
        <f t="shared" si="0"/>
        <v>47586</v>
      </c>
      <c r="C22" s="63">
        <v>206</v>
      </c>
      <c r="D22" s="63">
        <v>3705036724.9200001</v>
      </c>
      <c r="E22" s="53">
        <f t="shared" si="1"/>
        <v>77524.203316873114</v>
      </c>
      <c r="F22" s="53">
        <v>94158048</v>
      </c>
      <c r="G22" s="53">
        <v>428693805.80000001</v>
      </c>
      <c r="H22" s="53">
        <v>47792</v>
      </c>
      <c r="I22" s="75">
        <v>0.27735574216687076</v>
      </c>
      <c r="J22" s="53">
        <v>664572010</v>
      </c>
      <c r="K22" s="53">
        <f t="shared" si="2"/>
        <v>13905.507407097422</v>
      </c>
      <c r="L22" s="53">
        <v>94163</v>
      </c>
      <c r="M22" s="53">
        <v>230788142</v>
      </c>
      <c r="N22" s="53">
        <v>2475140815.1199999</v>
      </c>
      <c r="O22" s="53">
        <v>884102887</v>
      </c>
      <c r="P22" s="78">
        <f t="shared" si="3"/>
        <v>0.35719296518373517</v>
      </c>
      <c r="Q22" s="75">
        <f t="shared" si="4"/>
        <v>0.66804757925130787</v>
      </c>
      <c r="R22" s="64">
        <v>54536043</v>
      </c>
      <c r="S22" s="63">
        <v>3904298</v>
      </c>
      <c r="T22" s="63">
        <v>50631745</v>
      </c>
      <c r="U22" s="30">
        <f t="shared" si="5"/>
        <v>1059.4188357884166</v>
      </c>
      <c r="V22" s="29">
        <f t="shared" si="6"/>
        <v>5.7269064205646009E-2</v>
      </c>
    </row>
    <row r="23" spans="1:22" ht="10.5" customHeight="1">
      <c r="A23" s="2" t="s">
        <v>43</v>
      </c>
      <c r="B23" s="53">
        <f t="shared" si="0"/>
        <v>19719</v>
      </c>
      <c r="C23" s="63">
        <v>70</v>
      </c>
      <c r="D23" s="63">
        <v>1967012565.26</v>
      </c>
      <c r="E23" s="53">
        <f t="shared" si="1"/>
        <v>99399.290780736774</v>
      </c>
      <c r="F23" s="53">
        <v>30437425</v>
      </c>
      <c r="G23" s="53">
        <v>186682120.69999999</v>
      </c>
      <c r="H23" s="53">
        <v>19789</v>
      </c>
      <c r="I23" s="75">
        <v>0.29491803278688522</v>
      </c>
      <c r="J23" s="53">
        <v>337663065</v>
      </c>
      <c r="K23" s="53">
        <f t="shared" si="2"/>
        <v>17063.169690231945</v>
      </c>
      <c r="L23" s="53">
        <v>38392</v>
      </c>
      <c r="M23" s="53">
        <v>94110345</v>
      </c>
      <c r="N23" s="53">
        <v>1378994459.5599999</v>
      </c>
      <c r="O23" s="53">
        <v>408133400</v>
      </c>
      <c r="P23" s="78">
        <f t="shared" si="3"/>
        <v>0.29596449584737594</v>
      </c>
      <c r="Q23" s="75">
        <f t="shared" si="4"/>
        <v>0.7010603205667495</v>
      </c>
      <c r="R23" s="64">
        <v>25386501</v>
      </c>
      <c r="S23" s="63">
        <v>1537041.6400000001</v>
      </c>
      <c r="T23" s="63">
        <v>23849459.359999999</v>
      </c>
      <c r="U23" s="30">
        <f t="shared" si="5"/>
        <v>1205.1876982161807</v>
      </c>
      <c r="V23" s="29">
        <f t="shared" si="6"/>
        <v>5.8435451153960934E-2</v>
      </c>
    </row>
    <row r="24" spans="1:22" ht="10.5" customHeight="1">
      <c r="A24" s="2" t="s">
        <v>42</v>
      </c>
      <c r="B24" s="53">
        <f t="shared" si="0"/>
        <v>58496</v>
      </c>
      <c r="C24" s="63">
        <v>183</v>
      </c>
      <c r="D24" s="63">
        <v>4475807151.9099998</v>
      </c>
      <c r="E24" s="53">
        <f t="shared" si="1"/>
        <v>76276.132038889555</v>
      </c>
      <c r="F24" s="53">
        <v>51221264</v>
      </c>
      <c r="G24" s="53">
        <v>522199810</v>
      </c>
      <c r="H24" s="53">
        <v>58679</v>
      </c>
      <c r="I24" s="75">
        <v>0.31677112518286987</v>
      </c>
      <c r="J24" s="53">
        <v>758101366</v>
      </c>
      <c r="K24" s="53">
        <f t="shared" si="2"/>
        <v>12919.466350823974</v>
      </c>
      <c r="L24" s="53">
        <v>113396</v>
      </c>
      <c r="M24" s="53">
        <v>277340161</v>
      </c>
      <c r="N24" s="53">
        <v>2969387078.9099998</v>
      </c>
      <c r="O24" s="53">
        <v>1357045705</v>
      </c>
      <c r="P24" s="78">
        <f t="shared" si="3"/>
        <v>0.45701205970699627</v>
      </c>
      <c r="Q24" s="75">
        <f t="shared" si="4"/>
        <v>0.66343052283717086</v>
      </c>
      <c r="R24" s="64">
        <v>85421041</v>
      </c>
      <c r="S24" s="63">
        <v>4594735</v>
      </c>
      <c r="T24" s="63">
        <v>80826306</v>
      </c>
      <c r="U24" s="30">
        <f t="shared" si="5"/>
        <v>1377.4315513215972</v>
      </c>
      <c r="V24" s="29">
        <f t="shared" si="6"/>
        <v>5.9560489158322051E-2</v>
      </c>
    </row>
    <row r="25" spans="1:22" ht="10.5" customHeight="1">
      <c r="A25" s="2" t="s">
        <v>41</v>
      </c>
      <c r="B25" s="53">
        <f t="shared" si="0"/>
        <v>76022</v>
      </c>
      <c r="C25" s="63">
        <v>234</v>
      </c>
      <c r="D25" s="63">
        <v>6291484615.5600004</v>
      </c>
      <c r="E25" s="53">
        <f t="shared" si="1"/>
        <v>82504.781467163251</v>
      </c>
      <c r="F25" s="53">
        <v>118551999</v>
      </c>
      <c r="G25" s="53">
        <v>718274349.86000001</v>
      </c>
      <c r="H25" s="53">
        <v>76256</v>
      </c>
      <c r="I25" s="75">
        <v>0.35905452490818346</v>
      </c>
      <c r="J25" s="53">
        <v>1160021270</v>
      </c>
      <c r="K25" s="53">
        <f t="shared" si="2"/>
        <v>15212.196679605539</v>
      </c>
      <c r="L25" s="53">
        <v>147091</v>
      </c>
      <c r="M25" s="53">
        <v>358806732</v>
      </c>
      <c r="N25" s="53">
        <v>4172934262.6999998</v>
      </c>
      <c r="O25" s="53">
        <v>2095549216</v>
      </c>
      <c r="P25" s="78">
        <f t="shared" si="3"/>
        <v>0.50217642648511884</v>
      </c>
      <c r="Q25" s="75">
        <f t="shared" si="4"/>
        <v>0.66326702164693607</v>
      </c>
      <c r="R25" s="64">
        <v>134210060</v>
      </c>
      <c r="S25" s="63">
        <v>6029749</v>
      </c>
      <c r="T25" s="63">
        <v>128180311</v>
      </c>
      <c r="U25" s="30">
        <f t="shared" si="5"/>
        <v>1680.9209898237516</v>
      </c>
      <c r="V25" s="29">
        <f t="shared" si="6"/>
        <v>6.1167883827931056E-2</v>
      </c>
    </row>
    <row r="26" spans="1:22" ht="10.5" customHeight="1">
      <c r="A26" s="2" t="s">
        <v>40</v>
      </c>
      <c r="B26" s="53">
        <f t="shared" si="0"/>
        <v>139026</v>
      </c>
      <c r="C26" s="63">
        <v>410</v>
      </c>
      <c r="D26" s="63">
        <v>11807191381.530001</v>
      </c>
      <c r="E26" s="53">
        <f t="shared" si="1"/>
        <v>84678.213528285385</v>
      </c>
      <c r="F26" s="53">
        <v>116766565</v>
      </c>
      <c r="G26" s="53">
        <v>1185148502</v>
      </c>
      <c r="H26" s="53">
        <v>139436</v>
      </c>
      <c r="I26" s="75">
        <v>0.43443419740777667</v>
      </c>
      <c r="J26" s="53">
        <v>2093035110.53</v>
      </c>
      <c r="K26" s="53">
        <f t="shared" si="2"/>
        <v>15010.722557517427</v>
      </c>
      <c r="L26" s="53">
        <v>278666</v>
      </c>
      <c r="M26" s="53">
        <v>675973716</v>
      </c>
      <c r="N26" s="53">
        <v>7969800618</v>
      </c>
      <c r="O26" s="53">
        <v>4864016584</v>
      </c>
      <c r="P26" s="78">
        <f t="shared" si="3"/>
        <v>0.61030593074241946</v>
      </c>
      <c r="Q26" s="75">
        <f t="shared" si="4"/>
        <v>0.67499546339760075</v>
      </c>
      <c r="R26" s="64">
        <v>317198749</v>
      </c>
      <c r="S26" s="63">
        <v>12848601.300000001</v>
      </c>
      <c r="T26" s="63">
        <v>304350147.69999999</v>
      </c>
      <c r="U26" s="30">
        <f t="shared" si="5"/>
        <v>2182.7228814653317</v>
      </c>
      <c r="V26" s="29">
        <f t="shared" si="6"/>
        <v>6.2571774261861765E-2</v>
      </c>
    </row>
    <row r="27" spans="1:22" ht="10.5" customHeight="1">
      <c r="A27" s="2" t="s">
        <v>39</v>
      </c>
      <c r="B27" s="53">
        <f t="shared" si="0"/>
        <v>120047</v>
      </c>
      <c r="C27" s="63">
        <v>321</v>
      </c>
      <c r="D27" s="63">
        <v>11639822096.26</v>
      </c>
      <c r="E27" s="53">
        <f t="shared" si="1"/>
        <v>96701.964776850989</v>
      </c>
      <c r="F27" s="53">
        <v>109717904</v>
      </c>
      <c r="G27" s="53">
        <v>1032897508</v>
      </c>
      <c r="H27" s="53">
        <v>120368</v>
      </c>
      <c r="I27" s="75">
        <v>0.51723352598672201</v>
      </c>
      <c r="J27" s="53">
        <v>1795406216</v>
      </c>
      <c r="K27" s="53">
        <f t="shared" si="2"/>
        <v>14915.97613983783</v>
      </c>
      <c r="L27" s="53">
        <v>260024</v>
      </c>
      <c r="M27" s="53">
        <v>623072242</v>
      </c>
      <c r="N27" s="53">
        <v>8298164034.2600002</v>
      </c>
      <c r="O27" s="53">
        <v>5401124343</v>
      </c>
      <c r="P27" s="78">
        <f t="shared" si="3"/>
        <v>0.65088184816554451</v>
      </c>
      <c r="Q27" s="75">
        <f t="shared" si="4"/>
        <v>0.71291158624548823</v>
      </c>
      <c r="R27" s="64">
        <v>357108294</v>
      </c>
      <c r="S27" s="63">
        <v>14170272</v>
      </c>
      <c r="T27" s="63">
        <v>342938022</v>
      </c>
      <c r="U27" s="30">
        <f t="shared" si="5"/>
        <v>2849.0796723381632</v>
      </c>
      <c r="V27" s="29">
        <f t="shared" si="6"/>
        <v>6.3493820956826652E-2</v>
      </c>
    </row>
    <row r="28" spans="1:22" ht="10.5" customHeight="1">
      <c r="A28" s="2" t="s">
        <v>38</v>
      </c>
      <c r="B28" s="53">
        <f t="shared" si="0"/>
        <v>104022</v>
      </c>
      <c r="C28" s="63">
        <v>203</v>
      </c>
      <c r="D28" s="63">
        <v>10523064577.450001</v>
      </c>
      <c r="E28" s="53">
        <f t="shared" si="1"/>
        <v>100964.87961093789</v>
      </c>
      <c r="F28" s="53">
        <v>90816413</v>
      </c>
      <c r="G28" s="53">
        <v>863270468</v>
      </c>
      <c r="H28" s="53">
        <v>104225</v>
      </c>
      <c r="I28" s="75">
        <v>0.59351954670994567</v>
      </c>
      <c r="J28" s="53">
        <v>1619897718.1600001</v>
      </c>
      <c r="K28" s="53">
        <f t="shared" si="2"/>
        <v>15542.314398272967</v>
      </c>
      <c r="L28" s="53">
        <v>246495</v>
      </c>
      <c r="M28" s="53">
        <v>580452473</v>
      </c>
      <c r="N28" s="53">
        <v>7550260331.29</v>
      </c>
      <c r="O28" s="53">
        <v>5722272390</v>
      </c>
      <c r="P28" s="78">
        <f t="shared" si="3"/>
        <v>0.75789074004317425</v>
      </c>
      <c r="Q28" s="75">
        <f t="shared" si="4"/>
        <v>0.71749634108200211</v>
      </c>
      <c r="R28" s="64">
        <v>381575315</v>
      </c>
      <c r="S28" s="63">
        <v>15135224</v>
      </c>
      <c r="T28" s="63">
        <v>366440091</v>
      </c>
      <c r="U28" s="30">
        <f t="shared" si="5"/>
        <v>3515.8559942432239</v>
      </c>
      <c r="V28" s="29">
        <f t="shared" si="6"/>
        <v>6.4037512726652993E-2</v>
      </c>
    </row>
    <row r="29" spans="1:22" ht="10.5" customHeight="1">
      <c r="A29" s="2" t="s">
        <v>37</v>
      </c>
      <c r="B29" s="53">
        <f t="shared" si="0"/>
        <v>129710</v>
      </c>
      <c r="C29" s="63">
        <v>247</v>
      </c>
      <c r="D29" s="63">
        <v>14400931990.439999</v>
      </c>
      <c r="E29" s="53">
        <f t="shared" si="1"/>
        <v>110813.05347491862</v>
      </c>
      <c r="F29" s="53">
        <v>153777427</v>
      </c>
      <c r="G29" s="53">
        <v>1070445441.4</v>
      </c>
      <c r="H29" s="53">
        <v>129957</v>
      </c>
      <c r="I29" s="75">
        <v>0.67694046682675524</v>
      </c>
      <c r="J29" s="53">
        <v>1979660464.9100001</v>
      </c>
      <c r="K29" s="53">
        <f t="shared" si="2"/>
        <v>15233.196094939096</v>
      </c>
      <c r="L29" s="53">
        <v>329686</v>
      </c>
      <c r="M29" s="53">
        <v>760131293</v>
      </c>
      <c r="N29" s="53">
        <v>10744472218.129999</v>
      </c>
      <c r="O29" s="53">
        <v>8732621181</v>
      </c>
      <c r="P29" s="78">
        <f t="shared" si="3"/>
        <v>0.81275478252573041</v>
      </c>
      <c r="Q29" s="75">
        <f t="shared" si="4"/>
        <v>0.74609561556590043</v>
      </c>
      <c r="R29" s="64">
        <v>588255489</v>
      </c>
      <c r="S29" s="63">
        <v>21568831</v>
      </c>
      <c r="T29" s="63">
        <v>566686658</v>
      </c>
      <c r="U29" s="30">
        <f t="shared" si="5"/>
        <v>4360.5704810052557</v>
      </c>
      <c r="V29" s="29">
        <f t="shared" si="6"/>
        <v>6.4893076918642531E-2</v>
      </c>
    </row>
    <row r="30" spans="1:22" ht="10.5" customHeight="1">
      <c r="A30" s="2" t="s">
        <v>36</v>
      </c>
      <c r="B30" s="53">
        <f t="shared" si="0"/>
        <v>35432</v>
      </c>
      <c r="C30" s="63">
        <v>59</v>
      </c>
      <c r="D30" s="63">
        <v>4470072858</v>
      </c>
      <c r="E30" s="53">
        <f t="shared" si="1"/>
        <v>125949.47614888282</v>
      </c>
      <c r="F30" s="53">
        <v>33543002</v>
      </c>
      <c r="G30" s="53">
        <v>301581541.12</v>
      </c>
      <c r="H30" s="53">
        <v>35491</v>
      </c>
      <c r="I30" s="75">
        <v>0.73873405074620657</v>
      </c>
      <c r="J30" s="53">
        <v>572483749</v>
      </c>
      <c r="K30" s="53">
        <f t="shared" si="2"/>
        <v>16130.392183933955</v>
      </c>
      <c r="L30" s="53">
        <v>92561</v>
      </c>
      <c r="M30" s="53">
        <v>202507096</v>
      </c>
      <c r="N30" s="53">
        <v>3427043473.8799996</v>
      </c>
      <c r="O30" s="53">
        <v>2748859435</v>
      </c>
      <c r="P30" s="78">
        <f t="shared" si="3"/>
        <v>0.80210813079876708</v>
      </c>
      <c r="Q30" s="75">
        <f t="shared" si="4"/>
        <v>0.76666389625992082</v>
      </c>
      <c r="R30" s="64">
        <v>186451226</v>
      </c>
      <c r="S30" s="63">
        <v>5927484</v>
      </c>
      <c r="T30" s="63">
        <v>180523742</v>
      </c>
      <c r="U30" s="30">
        <f t="shared" si="5"/>
        <v>5086.4653574145559</v>
      </c>
      <c r="V30" s="29">
        <f t="shared" si="6"/>
        <v>6.5672234709957075E-2</v>
      </c>
    </row>
    <row r="31" spans="1:22" ht="10.5" customHeight="1">
      <c r="A31" s="2" t="s">
        <v>35</v>
      </c>
      <c r="B31" s="53">
        <f t="shared" si="0"/>
        <v>117175</v>
      </c>
      <c r="C31" s="63">
        <v>176</v>
      </c>
      <c r="D31" s="63">
        <v>16287906145</v>
      </c>
      <c r="E31" s="53">
        <f t="shared" si="1"/>
        <v>138796.48358343772</v>
      </c>
      <c r="F31" s="53">
        <v>195410701</v>
      </c>
      <c r="G31" s="53">
        <v>1051165250.6900001</v>
      </c>
      <c r="H31" s="53">
        <v>117351</v>
      </c>
      <c r="I31" s="75">
        <v>0.81173003894334195</v>
      </c>
      <c r="J31" s="53">
        <v>1958972742</v>
      </c>
      <c r="K31" s="53">
        <f t="shared" si="2"/>
        <v>16693.276938415522</v>
      </c>
      <c r="L31" s="53">
        <v>322341</v>
      </c>
      <c r="M31" s="53">
        <v>653704309</v>
      </c>
      <c r="N31" s="53">
        <v>12819474544.309999</v>
      </c>
      <c r="O31" s="53">
        <v>10494840326</v>
      </c>
      <c r="P31" s="78">
        <f t="shared" si="3"/>
        <v>0.8186638453647227</v>
      </c>
      <c r="Q31" s="75">
        <f t="shared" si="4"/>
        <v>0.78705478962041253</v>
      </c>
      <c r="R31" s="64">
        <v>715739709</v>
      </c>
      <c r="S31" s="63">
        <v>19783142</v>
      </c>
      <c r="T31" s="63">
        <v>695956567</v>
      </c>
      <c r="U31" s="30">
        <f t="shared" si="5"/>
        <v>5930.5550613117912</v>
      </c>
      <c r="V31" s="29">
        <f t="shared" si="6"/>
        <v>6.631416442571611E-2</v>
      </c>
    </row>
    <row r="32" spans="1:22" ht="10.5" customHeight="1">
      <c r="A32" s="1" t="s">
        <v>34</v>
      </c>
      <c r="B32" s="53">
        <f t="shared" si="0"/>
        <v>76741</v>
      </c>
      <c r="C32" s="63">
        <v>116</v>
      </c>
      <c r="D32" s="63">
        <v>13699804648.52</v>
      </c>
      <c r="E32" s="53">
        <f t="shared" si="1"/>
        <v>178250.57767698454</v>
      </c>
      <c r="F32" s="53">
        <v>125517691</v>
      </c>
      <c r="G32" s="53">
        <v>731551760</v>
      </c>
      <c r="H32" s="53">
        <v>76857</v>
      </c>
      <c r="I32" s="75">
        <v>0.86648252536640358</v>
      </c>
      <c r="J32" s="53">
        <v>1464102189</v>
      </c>
      <c r="K32" s="53">
        <f t="shared" si="2"/>
        <v>19049.692142550452</v>
      </c>
      <c r="L32" s="53">
        <v>217200</v>
      </c>
      <c r="M32" s="53">
        <v>434869630</v>
      </c>
      <c r="N32" s="53">
        <v>11194798760.52</v>
      </c>
      <c r="O32" s="53">
        <v>8399880502</v>
      </c>
      <c r="P32" s="78">
        <f t="shared" si="3"/>
        <v>0.75033778468830858</v>
      </c>
      <c r="Q32" s="75">
        <f t="shared" si="4"/>
        <v>0.8171502475934489</v>
      </c>
      <c r="R32" s="64">
        <v>581105678</v>
      </c>
      <c r="S32" s="63">
        <v>15973077</v>
      </c>
      <c r="T32" s="63">
        <v>565132601</v>
      </c>
      <c r="U32" s="30">
        <f t="shared" si="5"/>
        <v>7353.0400744239305</v>
      </c>
      <c r="V32" s="29">
        <f t="shared" si="6"/>
        <v>6.7278647698076496E-2</v>
      </c>
    </row>
    <row r="33" spans="1:22" ht="10.5" customHeight="1">
      <c r="A33" s="2" t="s">
        <v>33</v>
      </c>
      <c r="B33" s="53">
        <f t="shared" si="0"/>
        <v>84630</v>
      </c>
      <c r="C33" s="63">
        <v>157</v>
      </c>
      <c r="D33" s="63">
        <v>19318423027.23</v>
      </c>
      <c r="E33" s="53">
        <f t="shared" si="1"/>
        <v>227846.52160390155</v>
      </c>
      <c r="F33" s="53">
        <v>222934706</v>
      </c>
      <c r="G33" s="53">
        <v>990343800.96000004</v>
      </c>
      <c r="H33" s="53">
        <v>84787</v>
      </c>
      <c r="I33" s="75">
        <v>0.90673525259870813</v>
      </c>
      <c r="J33" s="53">
        <v>1933700221.72</v>
      </c>
      <c r="K33" s="53">
        <f t="shared" si="2"/>
        <v>22806.564941795321</v>
      </c>
      <c r="L33" s="53">
        <v>244956</v>
      </c>
      <c r="M33" s="53">
        <v>490907911</v>
      </c>
      <c r="N33" s="53">
        <v>16126405799.549999</v>
      </c>
      <c r="O33" s="53">
        <v>11654812332</v>
      </c>
      <c r="P33" s="78">
        <f t="shared" si="3"/>
        <v>0.72271605197515387</v>
      </c>
      <c r="Q33" s="75">
        <f t="shared" si="4"/>
        <v>0.83476823014069323</v>
      </c>
      <c r="R33" s="64">
        <v>825465143</v>
      </c>
      <c r="S33" s="63">
        <v>23461427</v>
      </c>
      <c r="T33" s="63">
        <v>802003716</v>
      </c>
      <c r="U33" s="30">
        <f t="shared" si="5"/>
        <v>9459.0410794107593</v>
      </c>
      <c r="V33" s="29">
        <f t="shared" si="6"/>
        <v>6.8813095668471727E-2</v>
      </c>
    </row>
    <row r="34" spans="1:22" ht="10.5" customHeight="1">
      <c r="A34" s="2" t="s">
        <v>32</v>
      </c>
      <c r="B34" s="53">
        <f t="shared" si="0"/>
        <v>41123</v>
      </c>
      <c r="C34" s="63">
        <v>89</v>
      </c>
      <c r="D34" s="63">
        <v>10355135352</v>
      </c>
      <c r="E34" s="53">
        <f t="shared" si="1"/>
        <v>251265.05270309618</v>
      </c>
      <c r="F34" s="53">
        <v>173777332</v>
      </c>
      <c r="G34" s="53">
        <v>598752316</v>
      </c>
      <c r="H34" s="53">
        <v>41212</v>
      </c>
      <c r="I34" s="75">
        <v>0.93002053573443455</v>
      </c>
      <c r="J34" s="53">
        <v>979952872</v>
      </c>
      <c r="K34" s="53">
        <f t="shared" si="2"/>
        <v>23778.338153935747</v>
      </c>
      <c r="L34" s="53">
        <v>122314</v>
      </c>
      <c r="M34" s="53">
        <v>245080844</v>
      </c>
      <c r="N34" s="53">
        <v>8705126652</v>
      </c>
      <c r="O34" s="53">
        <v>7329998536</v>
      </c>
      <c r="P34" s="78">
        <f t="shared" si="3"/>
        <v>0.84203238264384528</v>
      </c>
      <c r="Q34" s="75">
        <f t="shared" si="4"/>
        <v>0.84065793020452251</v>
      </c>
      <c r="R34" s="64">
        <v>530054145</v>
      </c>
      <c r="S34" s="63">
        <v>15966385</v>
      </c>
      <c r="T34" s="63">
        <v>514087760</v>
      </c>
      <c r="U34" s="30">
        <f t="shared" si="5"/>
        <v>12474.224983014656</v>
      </c>
      <c r="V34" s="29">
        <f t="shared" si="6"/>
        <v>7.0134769805907646E-2</v>
      </c>
    </row>
    <row r="35" spans="1:22" ht="10.5" customHeight="1">
      <c r="A35" s="8" t="s">
        <v>4</v>
      </c>
      <c r="B35" s="53">
        <f t="shared" si="0"/>
        <v>80823</v>
      </c>
      <c r="C35" s="63">
        <v>285</v>
      </c>
      <c r="D35" s="63">
        <v>61051191288</v>
      </c>
      <c r="E35" s="53">
        <f t="shared" si="1"/>
        <v>752714.79124130786</v>
      </c>
      <c r="F35" s="53">
        <v>2498114688</v>
      </c>
      <c r="G35" s="53">
        <v>3034205650</v>
      </c>
      <c r="H35" s="53">
        <v>81108</v>
      </c>
      <c r="I35" s="75">
        <v>0.94768943155926855</v>
      </c>
      <c r="J35" s="53">
        <v>4702008400</v>
      </c>
      <c r="K35" s="53">
        <f t="shared" si="2"/>
        <v>57972.190166198154</v>
      </c>
      <c r="L35" s="53">
        <v>247216</v>
      </c>
      <c r="M35" s="53">
        <v>494955850</v>
      </c>
      <c r="N35" s="53">
        <v>55318136076</v>
      </c>
      <c r="O35" s="53">
        <v>39604156969</v>
      </c>
      <c r="P35" s="78">
        <f t="shared" si="3"/>
        <v>0.71593440738113423</v>
      </c>
      <c r="Q35" s="82">
        <f t="shared" si="4"/>
        <v>0.90609429413170406</v>
      </c>
      <c r="R35" s="64">
        <v>2994436811</v>
      </c>
      <c r="S35" s="63">
        <v>222814851</v>
      </c>
      <c r="T35" s="63">
        <v>2771621960</v>
      </c>
      <c r="U35" s="30">
        <f t="shared" si="5"/>
        <v>34171.992405188146</v>
      </c>
      <c r="V35" s="29">
        <f t="shared" si="6"/>
        <v>6.9983107131139699E-2</v>
      </c>
    </row>
    <row r="36" spans="1:22" ht="10.5" customHeight="1" thickBot="1">
      <c r="A36" s="26" t="s">
        <v>1</v>
      </c>
      <c r="B36" s="32">
        <f t="shared" ref="B36:C36" si="7">SUM(B13:B35)</f>
        <v>1439954</v>
      </c>
      <c r="C36" s="32">
        <f t="shared" si="7"/>
        <v>322721</v>
      </c>
      <c r="D36" s="32">
        <f t="shared" ref="D36:T36" si="8">SUM(D13:D35)</f>
        <v>264086237544.61996</v>
      </c>
      <c r="E36" s="85">
        <f t="shared" si="1"/>
        <v>149821.28727338844</v>
      </c>
      <c r="F36" s="32">
        <f t="shared" si="8"/>
        <v>12489308685.25</v>
      </c>
      <c r="G36" s="32">
        <f t="shared" si="8"/>
        <v>22810268944.400002</v>
      </c>
      <c r="H36" s="32">
        <f t="shared" si="8"/>
        <v>1762675</v>
      </c>
      <c r="I36" s="76">
        <v>0.40325145110355248</v>
      </c>
      <c r="J36" s="32">
        <f t="shared" si="8"/>
        <v>38818413892.599998</v>
      </c>
      <c r="K36" s="32">
        <f t="shared" si="2"/>
        <v>22022.445370019996</v>
      </c>
      <c r="L36" s="32">
        <f t="shared" si="8"/>
        <v>3919110</v>
      </c>
      <c r="M36" s="32">
        <f t="shared" si="8"/>
        <v>8912832140</v>
      </c>
      <c r="N36" s="32">
        <f t="shared" si="8"/>
        <v>206034031252.87</v>
      </c>
      <c r="O36" s="32">
        <f t="shared" si="8"/>
        <v>107672400769</v>
      </c>
      <c r="P36" s="76">
        <f t="shared" si="3"/>
        <v>0.52259522426589489</v>
      </c>
      <c r="Q36" s="76">
        <f t="shared" si="4"/>
        <v>0.78017708597199631</v>
      </c>
      <c r="R36" s="32">
        <f t="shared" si="8"/>
        <v>7927075623</v>
      </c>
      <c r="S36" s="32">
        <f t="shared" si="8"/>
        <v>401887941.98000002</v>
      </c>
      <c r="T36" s="32">
        <f t="shared" si="8"/>
        <v>7525187681.0200005</v>
      </c>
      <c r="U36" s="33">
        <f t="shared" si="5"/>
        <v>4269.1861409618905</v>
      </c>
      <c r="V36" s="34">
        <f>T36/SUM(O14:O35)</f>
        <v>6.7078526833559776E-2</v>
      </c>
    </row>
    <row r="37" spans="1:22" ht="11.25" customHeight="1" thickBot="1">
      <c r="A37" s="44" t="s">
        <v>112</v>
      </c>
      <c r="B37" s="87"/>
      <c r="C37" s="87"/>
      <c r="D37" s="48"/>
      <c r="E37" s="48"/>
      <c r="F37" s="48"/>
      <c r="G37" s="48"/>
      <c r="H37" s="48"/>
      <c r="I37" s="48"/>
      <c r="J37" s="49" t="s">
        <v>16</v>
      </c>
      <c r="K37" s="49"/>
      <c r="L37" s="49"/>
      <c r="M37" s="50"/>
      <c r="N37" s="50"/>
      <c r="O37" s="51"/>
      <c r="P37" s="51"/>
      <c r="Q37" s="51"/>
      <c r="R37" s="48"/>
      <c r="S37" s="52"/>
      <c r="T37" s="52"/>
      <c r="U37" s="44"/>
      <c r="V37" s="44"/>
    </row>
    <row r="38" spans="1:22" ht="10.5" customHeight="1">
      <c r="A38" s="2" t="s">
        <v>5</v>
      </c>
      <c r="B38" s="92">
        <f t="shared" ref="B38:B56" si="9">H38-C38</f>
        <v>515</v>
      </c>
      <c r="C38" s="92">
        <v>28490</v>
      </c>
      <c r="D38" s="65">
        <v>-11731457647</v>
      </c>
      <c r="E38" s="65">
        <f t="shared" ref="E38:E57" si="10">D38/H38</f>
        <v>-404463.28726081707</v>
      </c>
      <c r="F38" s="38">
        <v>7141495992</v>
      </c>
      <c r="G38" s="38">
        <v>500938696</v>
      </c>
      <c r="H38" s="38">
        <v>29005</v>
      </c>
      <c r="I38" s="74">
        <v>0.41298838136462013</v>
      </c>
      <c r="J38" s="35">
        <v>897654918</v>
      </c>
      <c r="K38" s="53">
        <f t="shared" ref="K38:K57" si="11">J38/H38</f>
        <v>30948.281951387693</v>
      </c>
      <c r="L38" s="38">
        <v>51069</v>
      </c>
      <c r="M38" s="38">
        <v>110585754</v>
      </c>
      <c r="N38" s="65">
        <v>-6099141023</v>
      </c>
      <c r="O38" s="65">
        <v>-1638770283</v>
      </c>
      <c r="P38" s="80">
        <f t="shared" ref="P38:P57" si="12">O38/N38</f>
        <v>0.26868870170736497</v>
      </c>
      <c r="Q38" s="80">
        <f t="shared" ref="Q38:Q57" si="13">N38/D38</f>
        <v>0.51989626579436088</v>
      </c>
      <c r="R38" s="38">
        <v>3868387</v>
      </c>
      <c r="S38" s="38">
        <v>617805</v>
      </c>
      <c r="T38" s="38">
        <v>3250582</v>
      </c>
      <c r="U38" s="66">
        <f t="shared" ref="U38:U57" si="14">T38/H38</f>
        <v>112.06971211860024</v>
      </c>
      <c r="V38" s="39">
        <f t="shared" ref="V38:V57" si="15">T38/D38</f>
        <v>-2.7708253294774903E-4</v>
      </c>
    </row>
    <row r="39" spans="1:22" ht="10.5" customHeight="1">
      <c r="A39" s="12" t="s">
        <v>73</v>
      </c>
      <c r="B39" s="38">
        <f t="shared" si="9"/>
        <v>6411</v>
      </c>
      <c r="C39" s="38">
        <v>36079</v>
      </c>
      <c r="D39" s="38">
        <v>86920114.969999999</v>
      </c>
      <c r="E39" s="38">
        <f t="shared" si="10"/>
        <v>2045.6605076488586</v>
      </c>
      <c r="F39" s="38">
        <v>10846097</v>
      </c>
      <c r="G39" s="38">
        <v>29525084.48</v>
      </c>
      <c r="H39" s="38">
        <v>42490</v>
      </c>
      <c r="I39" s="75">
        <v>0.19707792207792207</v>
      </c>
      <c r="J39" s="53">
        <v>213200799</v>
      </c>
      <c r="K39" s="53">
        <f t="shared" si="11"/>
        <v>5017.6700164744643</v>
      </c>
      <c r="L39" s="38">
        <v>32265</v>
      </c>
      <c r="M39" s="38">
        <v>81497753</v>
      </c>
      <c r="N39" s="65">
        <v>-226457424.50999996</v>
      </c>
      <c r="O39" s="65">
        <v>-226081706</v>
      </c>
      <c r="P39" s="78">
        <f t="shared" si="12"/>
        <v>0.99834088676574451</v>
      </c>
      <c r="Q39" s="80">
        <f t="shared" si="13"/>
        <v>-2.6053511846844715</v>
      </c>
      <c r="R39" s="38">
        <v>482285</v>
      </c>
      <c r="S39" s="38">
        <v>18117</v>
      </c>
      <c r="T39" s="38">
        <v>464168</v>
      </c>
      <c r="U39" s="40">
        <f t="shared" si="14"/>
        <v>10.924170393033656</v>
      </c>
      <c r="V39" s="39">
        <f t="shared" si="15"/>
        <v>5.3401678099506081E-3</v>
      </c>
    </row>
    <row r="40" spans="1:22" ht="10.5" customHeight="1">
      <c r="A40" s="12" t="s">
        <v>74</v>
      </c>
      <c r="B40" s="38">
        <f t="shared" si="9"/>
        <v>25598</v>
      </c>
      <c r="C40" s="38">
        <v>38918</v>
      </c>
      <c r="D40" s="38">
        <v>455023740.36999995</v>
      </c>
      <c r="E40" s="38">
        <f t="shared" si="10"/>
        <v>7052.8820814991623</v>
      </c>
      <c r="F40" s="38">
        <v>20742525.25</v>
      </c>
      <c r="G40" s="38">
        <v>114427257</v>
      </c>
      <c r="H40" s="38">
        <v>64516</v>
      </c>
      <c r="I40" s="75">
        <v>0.15343417047184171</v>
      </c>
      <c r="J40" s="53">
        <v>429941725.64999998</v>
      </c>
      <c r="K40" s="53">
        <f t="shared" si="11"/>
        <v>6664.1100757951508</v>
      </c>
      <c r="L40" s="38">
        <v>72243</v>
      </c>
      <c r="M40" s="38">
        <v>181734789</v>
      </c>
      <c r="N40" s="65">
        <v>-250337506.03000003</v>
      </c>
      <c r="O40" s="65">
        <v>-249611766</v>
      </c>
      <c r="P40" s="78">
        <f t="shared" si="12"/>
        <v>0.99710095366248053</v>
      </c>
      <c r="Q40" s="80">
        <f t="shared" si="13"/>
        <v>-0.5501636152576117</v>
      </c>
      <c r="R40" s="38">
        <v>4816185</v>
      </c>
      <c r="S40" s="38">
        <v>297996</v>
      </c>
      <c r="T40" s="38">
        <v>4518189</v>
      </c>
      <c r="U40" s="40">
        <f t="shared" si="14"/>
        <v>70.032069564139135</v>
      </c>
      <c r="V40" s="39">
        <f t="shared" si="15"/>
        <v>9.9295676228366905E-3</v>
      </c>
    </row>
    <row r="41" spans="1:22" ht="10.5" customHeight="1">
      <c r="A41" s="12" t="s">
        <v>64</v>
      </c>
      <c r="B41" s="38">
        <f t="shared" si="9"/>
        <v>26718</v>
      </c>
      <c r="C41" s="38">
        <v>33928</v>
      </c>
      <c r="D41" s="38">
        <v>759971830.46000004</v>
      </c>
      <c r="E41" s="38">
        <f t="shared" si="10"/>
        <v>12531.27709098704</v>
      </c>
      <c r="F41" s="38">
        <v>16564941</v>
      </c>
      <c r="G41" s="38">
        <v>178032126.80000001</v>
      </c>
      <c r="H41" s="38">
        <v>60646</v>
      </c>
      <c r="I41" s="75">
        <v>0.15732103389953617</v>
      </c>
      <c r="J41" s="53">
        <v>513208743.18000001</v>
      </c>
      <c r="K41" s="53">
        <f t="shared" si="11"/>
        <v>8462.3675622464798</v>
      </c>
      <c r="L41" s="38">
        <v>89612</v>
      </c>
      <c r="M41" s="38">
        <v>224747552</v>
      </c>
      <c r="N41" s="65">
        <v>-139451650.51999998</v>
      </c>
      <c r="O41" s="65">
        <v>-143934227</v>
      </c>
      <c r="P41" s="78">
        <f t="shared" si="12"/>
        <v>1.0321443056664084</v>
      </c>
      <c r="Q41" s="80">
        <f t="shared" si="13"/>
        <v>-0.18349581514829555</v>
      </c>
      <c r="R41" s="38">
        <v>9303651</v>
      </c>
      <c r="S41" s="38">
        <v>960335</v>
      </c>
      <c r="T41" s="38">
        <v>8343316</v>
      </c>
      <c r="U41" s="40">
        <f t="shared" si="14"/>
        <v>137.57405269927119</v>
      </c>
      <c r="V41" s="39">
        <f t="shared" si="15"/>
        <v>1.0978454286851541E-2</v>
      </c>
    </row>
    <row r="42" spans="1:22" ht="10.5" customHeight="1">
      <c r="A42" s="12" t="s">
        <v>63</v>
      </c>
      <c r="B42" s="38">
        <f t="shared" si="9"/>
        <v>33372</v>
      </c>
      <c r="C42" s="38">
        <v>26302</v>
      </c>
      <c r="D42" s="38">
        <v>1042231246.1900001</v>
      </c>
      <c r="E42" s="38">
        <f t="shared" si="10"/>
        <v>17465.416197841609</v>
      </c>
      <c r="F42" s="38">
        <v>15650079</v>
      </c>
      <c r="G42" s="38">
        <v>219090672</v>
      </c>
      <c r="H42" s="38">
        <v>59674</v>
      </c>
      <c r="I42" s="75">
        <v>0.17035404545895733</v>
      </c>
      <c r="J42" s="53">
        <v>544342796</v>
      </c>
      <c r="K42" s="53">
        <f t="shared" si="11"/>
        <v>9121.9424875155</v>
      </c>
      <c r="L42" s="38">
        <v>98743</v>
      </c>
      <c r="M42" s="38">
        <v>247205994</v>
      </c>
      <c r="N42" s="38">
        <v>47241863.189999998</v>
      </c>
      <c r="O42" s="38">
        <v>36183376</v>
      </c>
      <c r="P42" s="78">
        <f t="shared" si="12"/>
        <v>0.76591763230158072</v>
      </c>
      <c r="Q42" s="80">
        <f t="shared" si="13"/>
        <v>4.5327621257468753E-2</v>
      </c>
      <c r="R42" s="38">
        <v>16772189</v>
      </c>
      <c r="S42" s="38">
        <v>2123043</v>
      </c>
      <c r="T42" s="38">
        <v>14649146</v>
      </c>
      <c r="U42" s="40">
        <f t="shared" si="14"/>
        <v>245.48624191440157</v>
      </c>
      <c r="V42" s="39">
        <f t="shared" si="15"/>
        <v>1.4055562096753182E-2</v>
      </c>
    </row>
    <row r="43" spans="1:22" ht="10.5" customHeight="1">
      <c r="A43" s="12" t="s">
        <v>62</v>
      </c>
      <c r="B43" s="38">
        <f t="shared" si="9"/>
        <v>40797</v>
      </c>
      <c r="C43" s="38">
        <v>20450</v>
      </c>
      <c r="D43" s="38">
        <v>1379569234.0500002</v>
      </c>
      <c r="E43" s="38">
        <f t="shared" si="10"/>
        <v>22524.682581187652</v>
      </c>
      <c r="F43" s="38">
        <v>14617461</v>
      </c>
      <c r="G43" s="38">
        <v>264142238</v>
      </c>
      <c r="H43" s="38">
        <v>61247</v>
      </c>
      <c r="I43" s="75">
        <v>0.19602050875014401</v>
      </c>
      <c r="J43" s="53">
        <v>592809671.95000005</v>
      </c>
      <c r="K43" s="53">
        <f t="shared" si="11"/>
        <v>9678.9993297630917</v>
      </c>
      <c r="L43" s="38">
        <v>107410</v>
      </c>
      <c r="M43" s="38">
        <v>269310947</v>
      </c>
      <c r="N43" s="38">
        <v>267923838.09999996</v>
      </c>
      <c r="O43" s="38">
        <v>249723805</v>
      </c>
      <c r="P43" s="78">
        <f t="shared" si="12"/>
        <v>0.9320701239984216</v>
      </c>
      <c r="Q43" s="80">
        <f t="shared" si="13"/>
        <v>0.19420833075079255</v>
      </c>
      <c r="R43" s="38">
        <v>27802578</v>
      </c>
      <c r="S43" s="38">
        <v>3193846</v>
      </c>
      <c r="T43" s="38">
        <v>24608732</v>
      </c>
      <c r="U43" s="40">
        <f t="shared" si="14"/>
        <v>401.7948960765425</v>
      </c>
      <c r="V43" s="39">
        <f t="shared" si="15"/>
        <v>1.7837982605451535E-2</v>
      </c>
    </row>
    <row r="44" spans="1:22" ht="10.5" customHeight="1">
      <c r="A44" s="12" t="s">
        <v>61</v>
      </c>
      <c r="B44" s="38">
        <f t="shared" si="9"/>
        <v>49030</v>
      </c>
      <c r="C44" s="38">
        <v>16526</v>
      </c>
      <c r="D44" s="38">
        <v>1804778362.7</v>
      </c>
      <c r="E44" s="38">
        <f t="shared" si="10"/>
        <v>27530.330750808469</v>
      </c>
      <c r="F44" s="38">
        <v>18468911</v>
      </c>
      <c r="G44" s="38">
        <v>321410385.60000002</v>
      </c>
      <c r="H44" s="38">
        <v>65556</v>
      </c>
      <c r="I44" s="75">
        <v>0.23361378676274067</v>
      </c>
      <c r="J44" s="53">
        <v>657171596.37</v>
      </c>
      <c r="K44" s="53">
        <f t="shared" si="11"/>
        <v>10024.583506772835</v>
      </c>
      <c r="L44" s="38">
        <v>117664</v>
      </c>
      <c r="M44" s="38">
        <v>294058746</v>
      </c>
      <c r="N44" s="38">
        <v>550606545.7299999</v>
      </c>
      <c r="O44" s="38">
        <v>523441822</v>
      </c>
      <c r="P44" s="78">
        <f t="shared" si="12"/>
        <v>0.95066400147135077</v>
      </c>
      <c r="Q44" s="80">
        <f t="shared" si="13"/>
        <v>0.30508263901517346</v>
      </c>
      <c r="R44" s="38">
        <v>43602631</v>
      </c>
      <c r="S44" s="38">
        <v>4150705</v>
      </c>
      <c r="T44" s="38">
        <v>39451926</v>
      </c>
      <c r="U44" s="40">
        <f t="shared" si="14"/>
        <v>601.80496064433464</v>
      </c>
      <c r="V44" s="39">
        <f t="shared" si="15"/>
        <v>2.1859706884439147E-2</v>
      </c>
    </row>
    <row r="45" spans="1:22" ht="10.5" customHeight="1">
      <c r="A45" s="12" t="s">
        <v>60</v>
      </c>
      <c r="B45" s="38">
        <f t="shared" si="9"/>
        <v>114554</v>
      </c>
      <c r="C45" s="38">
        <v>23886</v>
      </c>
      <c r="D45" s="38">
        <v>4844364437.6599998</v>
      </c>
      <c r="E45" s="38">
        <f t="shared" si="10"/>
        <v>34992.519775065011</v>
      </c>
      <c r="F45" s="38">
        <v>33784347</v>
      </c>
      <c r="G45" s="38">
        <v>758546276.70000005</v>
      </c>
      <c r="H45" s="38">
        <v>138440</v>
      </c>
      <c r="I45" s="75">
        <v>0.30691739124651379</v>
      </c>
      <c r="J45" s="53">
        <v>1478461406</v>
      </c>
      <c r="K45" s="53">
        <f t="shared" si="11"/>
        <v>10679.43806703265</v>
      </c>
      <c r="L45" s="38">
        <v>248866</v>
      </c>
      <c r="M45" s="38">
        <v>622388945</v>
      </c>
      <c r="N45" s="38">
        <v>2018752156.9599998</v>
      </c>
      <c r="O45" s="38">
        <v>1937324886</v>
      </c>
      <c r="P45" s="78">
        <f t="shared" si="12"/>
        <v>0.9596645528381158</v>
      </c>
      <c r="Q45" s="80">
        <f t="shared" si="13"/>
        <v>0.41672177701294677</v>
      </c>
      <c r="R45" s="38">
        <v>141472189</v>
      </c>
      <c r="S45" s="38">
        <v>9203195.6400000006</v>
      </c>
      <c r="T45" s="38">
        <v>132268993.36</v>
      </c>
      <c r="U45" s="40">
        <f t="shared" si="14"/>
        <v>955.42468477318698</v>
      </c>
      <c r="V45" s="39">
        <f t="shared" si="15"/>
        <v>2.7303683499066107E-2</v>
      </c>
    </row>
    <row r="46" spans="1:22" ht="10.5" customHeight="1">
      <c r="A46" s="12" t="s">
        <v>59</v>
      </c>
      <c r="B46" s="38">
        <f t="shared" si="9"/>
        <v>117731</v>
      </c>
      <c r="C46" s="38">
        <v>17063</v>
      </c>
      <c r="D46" s="38">
        <v>6056363736.1899996</v>
      </c>
      <c r="E46" s="38">
        <f t="shared" si="10"/>
        <v>44930.514237948271</v>
      </c>
      <c r="F46" s="38">
        <v>36361041</v>
      </c>
      <c r="G46" s="38">
        <v>922096059.79999995</v>
      </c>
      <c r="H46" s="38">
        <v>134794</v>
      </c>
      <c r="I46" s="75">
        <v>0.41321361458451483</v>
      </c>
      <c r="J46" s="53">
        <v>1547213652</v>
      </c>
      <c r="K46" s="53">
        <f t="shared" si="11"/>
        <v>11478.356989183494</v>
      </c>
      <c r="L46" s="38">
        <v>246772</v>
      </c>
      <c r="M46" s="38">
        <v>616892824</v>
      </c>
      <c r="N46" s="38">
        <v>3006522241.3900003</v>
      </c>
      <c r="O46" s="38">
        <v>2877421723</v>
      </c>
      <c r="P46" s="78">
        <f t="shared" si="12"/>
        <v>0.95705984921291865</v>
      </c>
      <c r="Q46" s="80">
        <f t="shared" si="13"/>
        <v>0.49642365821333162</v>
      </c>
      <c r="R46" s="38">
        <v>200621794</v>
      </c>
      <c r="S46" s="38">
        <v>9216697.3399999999</v>
      </c>
      <c r="T46" s="38">
        <v>191405096.66</v>
      </c>
      <c r="U46" s="40">
        <f t="shared" si="14"/>
        <v>1419.9823186491981</v>
      </c>
      <c r="V46" s="39">
        <f t="shared" si="15"/>
        <v>3.1603963202581867E-2</v>
      </c>
    </row>
    <row r="47" spans="1:22" ht="10.5" customHeight="1">
      <c r="A47" s="12" t="s">
        <v>58</v>
      </c>
      <c r="B47" s="38">
        <f t="shared" si="9"/>
        <v>111303</v>
      </c>
      <c r="C47" s="38">
        <v>13742</v>
      </c>
      <c r="D47" s="38">
        <v>6869087987.4400005</v>
      </c>
      <c r="E47" s="38">
        <f t="shared" si="10"/>
        <v>54932.92804542365</v>
      </c>
      <c r="F47" s="38">
        <v>47767099</v>
      </c>
      <c r="G47" s="38">
        <v>1099232657.0300002</v>
      </c>
      <c r="H47" s="38">
        <v>125045</v>
      </c>
      <c r="I47" s="75">
        <v>0.48685573231792306</v>
      </c>
      <c r="J47" s="53">
        <v>1559996419</v>
      </c>
      <c r="K47" s="53">
        <f t="shared" si="11"/>
        <v>12475.480179135511</v>
      </c>
      <c r="L47" s="38">
        <v>245190</v>
      </c>
      <c r="M47" s="38">
        <v>609757996</v>
      </c>
      <c r="N47" s="38">
        <v>3647868014.4100003</v>
      </c>
      <c r="O47" s="38">
        <v>3474037469</v>
      </c>
      <c r="P47" s="78">
        <f t="shared" si="12"/>
        <v>0.95234735886185418</v>
      </c>
      <c r="Q47" s="80">
        <f t="shared" si="13"/>
        <v>0.53105565412469002</v>
      </c>
      <c r="R47" s="38">
        <v>239081073</v>
      </c>
      <c r="S47" s="38">
        <v>10140280</v>
      </c>
      <c r="T47" s="38">
        <v>228940793</v>
      </c>
      <c r="U47" s="40">
        <f t="shared" si="14"/>
        <v>1830.8672317965531</v>
      </c>
      <c r="V47" s="39">
        <f t="shared" si="15"/>
        <v>3.3329139678893907E-2</v>
      </c>
    </row>
    <row r="48" spans="1:22" ht="10.5" customHeight="1">
      <c r="A48" s="12" t="s">
        <v>57</v>
      </c>
      <c r="B48" s="38">
        <f t="shared" si="9"/>
        <v>104228</v>
      </c>
      <c r="C48" s="38">
        <v>10709</v>
      </c>
      <c r="D48" s="38">
        <v>7465171129.7399998</v>
      </c>
      <c r="E48" s="38">
        <f t="shared" si="10"/>
        <v>64950.112929169889</v>
      </c>
      <c r="F48" s="38">
        <v>46342561</v>
      </c>
      <c r="G48" s="38">
        <v>1179518118.5599999</v>
      </c>
      <c r="H48" s="38">
        <v>114937</v>
      </c>
      <c r="I48" s="75">
        <v>0.54588415213343977</v>
      </c>
      <c r="J48" s="53">
        <v>1551180681</v>
      </c>
      <c r="K48" s="53">
        <f t="shared" si="11"/>
        <v>13495.921078503876</v>
      </c>
      <c r="L48" s="38">
        <v>249175</v>
      </c>
      <c r="M48" s="38">
        <v>601234118</v>
      </c>
      <c r="N48" s="38">
        <v>4179580773.1800003</v>
      </c>
      <c r="O48" s="38">
        <v>3957385742</v>
      </c>
      <c r="P48" s="78">
        <f t="shared" si="12"/>
        <v>0.94683796216936245</v>
      </c>
      <c r="Q48" s="80">
        <f t="shared" si="13"/>
        <v>0.55987742284021402</v>
      </c>
      <c r="R48" s="38">
        <v>270223373</v>
      </c>
      <c r="S48" s="38">
        <v>11722184</v>
      </c>
      <c r="T48" s="38">
        <v>258501189</v>
      </c>
      <c r="U48" s="40">
        <f t="shared" si="14"/>
        <v>2249.0685244960282</v>
      </c>
      <c r="V48" s="39">
        <f t="shared" si="15"/>
        <v>3.4627630700945926E-2</v>
      </c>
    </row>
    <row r="49" spans="1:22" ht="10.5" customHeight="1">
      <c r="A49" s="12" t="s">
        <v>56</v>
      </c>
      <c r="B49" s="38">
        <f t="shared" si="9"/>
        <v>100071</v>
      </c>
      <c r="C49" s="38">
        <v>8218</v>
      </c>
      <c r="D49" s="38">
        <v>8115282801.920001</v>
      </c>
      <c r="E49" s="38">
        <f t="shared" si="10"/>
        <v>74940.970938137776</v>
      </c>
      <c r="F49" s="38">
        <v>46427180</v>
      </c>
      <c r="G49" s="38">
        <v>1189879537</v>
      </c>
      <c r="H49" s="38">
        <v>108289</v>
      </c>
      <c r="I49" s="75">
        <v>0.61037460403350352</v>
      </c>
      <c r="J49" s="53">
        <v>1522252304.9100001</v>
      </c>
      <c r="K49" s="53">
        <f t="shared" si="11"/>
        <v>14057.312422406709</v>
      </c>
      <c r="L49" s="38">
        <v>255695</v>
      </c>
      <c r="M49" s="38">
        <v>623725837</v>
      </c>
      <c r="N49" s="38">
        <v>4825852303.0100002</v>
      </c>
      <c r="O49" s="38">
        <v>4548436662</v>
      </c>
      <c r="P49" s="78">
        <f t="shared" si="12"/>
        <v>0.94251468474553823</v>
      </c>
      <c r="Q49" s="80">
        <f t="shared" si="13"/>
        <v>0.59466224662783751</v>
      </c>
      <c r="R49" s="38">
        <v>309102601</v>
      </c>
      <c r="S49" s="38">
        <v>13562028</v>
      </c>
      <c r="T49" s="38">
        <v>295540573</v>
      </c>
      <c r="U49" s="40">
        <f t="shared" si="14"/>
        <v>2729.1836936346258</v>
      </c>
      <c r="V49" s="39">
        <f t="shared" si="15"/>
        <v>3.6417778679268924E-2</v>
      </c>
    </row>
    <row r="50" spans="1:22" ht="10.5" customHeight="1">
      <c r="A50" s="12" t="s">
        <v>55</v>
      </c>
      <c r="B50" s="38">
        <f t="shared" si="9"/>
        <v>94756</v>
      </c>
      <c r="C50" s="38">
        <v>6408</v>
      </c>
      <c r="D50" s="38">
        <v>8591610749.5200005</v>
      </c>
      <c r="E50" s="38">
        <f t="shared" si="10"/>
        <v>84927.550803843274</v>
      </c>
      <c r="F50" s="38">
        <v>48237837</v>
      </c>
      <c r="G50" s="38">
        <v>1199390273</v>
      </c>
      <c r="H50" s="38">
        <v>101164</v>
      </c>
      <c r="I50" s="75">
        <v>0.6780201735866761</v>
      </c>
      <c r="J50" s="53">
        <v>1470793007.6600001</v>
      </c>
      <c r="K50" s="53">
        <f t="shared" si="11"/>
        <v>14538.699613103476</v>
      </c>
      <c r="L50" s="38">
        <v>254102</v>
      </c>
      <c r="M50" s="38">
        <v>617846851</v>
      </c>
      <c r="N50" s="38">
        <v>5351818454.8599997</v>
      </c>
      <c r="O50" s="38">
        <v>5029784199</v>
      </c>
      <c r="P50" s="78">
        <f t="shared" si="12"/>
        <v>0.93982713379084082</v>
      </c>
      <c r="Q50" s="80">
        <f t="shared" si="13"/>
        <v>0.62291211868030649</v>
      </c>
      <c r="R50" s="38">
        <v>341711709</v>
      </c>
      <c r="S50" s="38">
        <v>14408553</v>
      </c>
      <c r="T50" s="38">
        <v>327303156</v>
      </c>
      <c r="U50" s="40">
        <f t="shared" si="14"/>
        <v>3235.3718318769525</v>
      </c>
      <c r="V50" s="39">
        <f t="shared" si="15"/>
        <v>3.8095668617003614E-2</v>
      </c>
    </row>
    <row r="51" spans="1:22" ht="10.5" customHeight="1">
      <c r="A51" s="12" t="s">
        <v>54</v>
      </c>
      <c r="B51" s="38">
        <f t="shared" si="9"/>
        <v>85835</v>
      </c>
      <c r="C51" s="38">
        <v>5118</v>
      </c>
      <c r="D51" s="38">
        <v>8631323142.6599998</v>
      </c>
      <c r="E51" s="38">
        <f t="shared" si="10"/>
        <v>94898.718488230181</v>
      </c>
      <c r="F51" s="38">
        <v>42827572</v>
      </c>
      <c r="G51" s="38">
        <v>1143579149.26</v>
      </c>
      <c r="H51" s="38">
        <v>90953</v>
      </c>
      <c r="I51" s="75">
        <v>0.73769202069849305</v>
      </c>
      <c r="J51" s="53">
        <v>1366636114.1600001</v>
      </c>
      <c r="K51" s="53">
        <f t="shared" si="11"/>
        <v>15025.739823425287</v>
      </c>
      <c r="L51" s="38">
        <v>238503</v>
      </c>
      <c r="M51" s="38">
        <v>584220420</v>
      </c>
      <c r="N51" s="38">
        <v>5579715031.2399998</v>
      </c>
      <c r="O51" s="38">
        <v>5228258370</v>
      </c>
      <c r="P51" s="78">
        <f t="shared" si="12"/>
        <v>0.93701171847088138</v>
      </c>
      <c r="Q51" s="80">
        <f t="shared" si="13"/>
        <v>0.6464495580825218</v>
      </c>
      <c r="R51" s="38">
        <v>355940397</v>
      </c>
      <c r="S51" s="38">
        <v>14953327</v>
      </c>
      <c r="T51" s="38">
        <v>340987070</v>
      </c>
      <c r="U51" s="40">
        <f t="shared" si="14"/>
        <v>3749.0469803085111</v>
      </c>
      <c r="V51" s="39">
        <f t="shared" si="15"/>
        <v>3.9505770362678674E-2</v>
      </c>
    </row>
    <row r="52" spans="1:22" ht="10.5" customHeight="1">
      <c r="A52" s="12" t="s">
        <v>53</v>
      </c>
      <c r="B52" s="38">
        <f t="shared" si="9"/>
        <v>265107</v>
      </c>
      <c r="C52" s="38">
        <v>12079</v>
      </c>
      <c r="D52" s="38">
        <v>33543440137.52</v>
      </c>
      <c r="E52" s="38">
        <f t="shared" si="10"/>
        <v>121014.19313212066</v>
      </c>
      <c r="F52" s="38">
        <v>239511454</v>
      </c>
      <c r="G52" s="38">
        <v>4028633353.8100004</v>
      </c>
      <c r="H52" s="38">
        <v>277186</v>
      </c>
      <c r="I52" s="75">
        <v>0.83468891813191282</v>
      </c>
      <c r="J52" s="53">
        <v>4681009421</v>
      </c>
      <c r="K52" s="53">
        <f t="shared" si="11"/>
        <v>16887.611282676615</v>
      </c>
      <c r="L52" s="38">
        <v>761692</v>
      </c>
      <c r="M52" s="38">
        <v>1525486768</v>
      </c>
      <c r="N52" s="38">
        <v>23547822048.710003</v>
      </c>
      <c r="O52" s="38">
        <v>21721213774</v>
      </c>
      <c r="P52" s="78">
        <f t="shared" si="12"/>
        <v>0.92242984209191148</v>
      </c>
      <c r="Q52" s="80">
        <f t="shared" si="13"/>
        <v>0.70200975070444838</v>
      </c>
      <c r="R52" s="38">
        <v>1491933439</v>
      </c>
      <c r="S52" s="38">
        <v>40386866</v>
      </c>
      <c r="T52" s="38">
        <v>1451546573</v>
      </c>
      <c r="U52" s="40">
        <f t="shared" si="14"/>
        <v>5236.7239795660671</v>
      </c>
      <c r="V52" s="39">
        <f t="shared" si="15"/>
        <v>4.3273634637622432E-2</v>
      </c>
    </row>
    <row r="53" spans="1:22" ht="10.5" customHeight="1">
      <c r="A53" s="12" t="s">
        <v>52</v>
      </c>
      <c r="B53" s="38">
        <f t="shared" si="9"/>
        <v>108649</v>
      </c>
      <c r="C53" s="38">
        <v>4807</v>
      </c>
      <c r="D53" s="38">
        <v>19472637364.23</v>
      </c>
      <c r="E53" s="38">
        <f t="shared" si="10"/>
        <v>171631.62251648217</v>
      </c>
      <c r="F53" s="38">
        <v>185918330</v>
      </c>
      <c r="G53" s="38">
        <v>2049113122.96</v>
      </c>
      <c r="H53" s="38">
        <v>113456</v>
      </c>
      <c r="I53" s="75">
        <v>0.91112485243689922</v>
      </c>
      <c r="J53" s="53">
        <v>2362115171.7200003</v>
      </c>
      <c r="K53" s="53">
        <f t="shared" si="11"/>
        <v>20819.65847306445</v>
      </c>
      <c r="L53" s="38">
        <v>325767</v>
      </c>
      <c r="M53" s="38">
        <v>652602599</v>
      </c>
      <c r="N53" s="38">
        <v>14594724800.549999</v>
      </c>
      <c r="O53" s="38">
        <v>12953784659</v>
      </c>
      <c r="P53" s="78">
        <f t="shared" si="12"/>
        <v>0.88756621560358839</v>
      </c>
      <c r="Q53" s="80">
        <f t="shared" si="13"/>
        <v>0.74949913191315232</v>
      </c>
      <c r="R53" s="38">
        <v>915089068</v>
      </c>
      <c r="S53" s="38">
        <v>25609486</v>
      </c>
      <c r="T53" s="38">
        <v>889479582</v>
      </c>
      <c r="U53" s="40">
        <f t="shared" si="14"/>
        <v>7839.8637533493156</v>
      </c>
      <c r="V53" s="39">
        <f t="shared" si="15"/>
        <v>4.5678434069435177E-2</v>
      </c>
    </row>
    <row r="54" spans="1:22" ht="10.5" customHeight="1">
      <c r="A54" s="12" t="s">
        <v>51</v>
      </c>
      <c r="B54" s="38">
        <f t="shared" si="9"/>
        <v>118833</v>
      </c>
      <c r="C54" s="38">
        <v>10305</v>
      </c>
      <c r="D54" s="38">
        <v>37352245415</v>
      </c>
      <c r="E54" s="38">
        <f t="shared" si="10"/>
        <v>289242.86743638589</v>
      </c>
      <c r="F54" s="38">
        <v>648266412</v>
      </c>
      <c r="G54" s="38">
        <v>3301798163.4000001</v>
      </c>
      <c r="H54" s="38">
        <v>129138</v>
      </c>
      <c r="I54" s="75">
        <v>0.94527647239667967</v>
      </c>
      <c r="J54" s="53">
        <v>3904625153</v>
      </c>
      <c r="K54" s="53">
        <f t="shared" si="11"/>
        <v>30236.066479270237</v>
      </c>
      <c r="L54" s="38">
        <v>385219</v>
      </c>
      <c r="M54" s="38">
        <v>771005219</v>
      </c>
      <c r="N54" s="38">
        <v>30023083291.599998</v>
      </c>
      <c r="O54" s="38">
        <v>23686525925</v>
      </c>
      <c r="P54" s="78">
        <f t="shared" si="12"/>
        <v>0.78894381682733861</v>
      </c>
      <c r="Q54" s="80">
        <f t="shared" si="13"/>
        <v>0.80378255598907744</v>
      </c>
      <c r="R54" s="38">
        <v>1737552200</v>
      </c>
      <c r="S54" s="38">
        <v>66354943</v>
      </c>
      <c r="T54" s="38">
        <v>1671197257</v>
      </c>
      <c r="U54" s="40">
        <f t="shared" si="14"/>
        <v>12941.173450107637</v>
      </c>
      <c r="V54" s="39">
        <f t="shared" si="15"/>
        <v>4.4741547353639867E-2</v>
      </c>
    </row>
    <row r="55" spans="1:22" ht="10.5" customHeight="1">
      <c r="A55" s="12" t="s">
        <v>50</v>
      </c>
      <c r="B55" s="38">
        <f t="shared" si="9"/>
        <v>21948</v>
      </c>
      <c r="C55" s="38">
        <v>5063</v>
      </c>
      <c r="D55" s="38">
        <v>18418675319</v>
      </c>
      <c r="E55" s="38">
        <f t="shared" si="10"/>
        <v>681895.35074599239</v>
      </c>
      <c r="F55" s="38">
        <v>536919658</v>
      </c>
      <c r="G55" s="38">
        <v>1208381457</v>
      </c>
      <c r="H55" s="38">
        <v>27011</v>
      </c>
      <c r="I55" s="75">
        <v>0.95909526683947022</v>
      </c>
      <c r="J55" s="53">
        <v>1610009151</v>
      </c>
      <c r="K55" s="53">
        <f t="shared" si="11"/>
        <v>59605.684758061529</v>
      </c>
      <c r="L55" s="38">
        <v>83251</v>
      </c>
      <c r="M55" s="38">
        <v>166630028</v>
      </c>
      <c r="N55" s="38">
        <v>15970574341</v>
      </c>
      <c r="O55" s="38">
        <v>9212497007</v>
      </c>
      <c r="P55" s="78">
        <f t="shared" si="12"/>
        <v>0.57684193506738701</v>
      </c>
      <c r="Q55" s="80">
        <f t="shared" si="13"/>
        <v>0.8670859366593735</v>
      </c>
      <c r="R55" s="38">
        <v>698709598</v>
      </c>
      <c r="S55" s="38">
        <v>44289208</v>
      </c>
      <c r="T55" s="38">
        <v>654420390</v>
      </c>
      <c r="U55" s="40">
        <f t="shared" si="14"/>
        <v>24227.921587501387</v>
      </c>
      <c r="V55" s="39">
        <f t="shared" si="15"/>
        <v>3.553026364088871E-2</v>
      </c>
    </row>
    <row r="56" spans="1:22" ht="10.5" customHeight="1">
      <c r="A56" s="8" t="s">
        <v>15</v>
      </c>
      <c r="B56" s="38">
        <f t="shared" si="9"/>
        <v>14498</v>
      </c>
      <c r="C56" s="38">
        <v>4630</v>
      </c>
      <c r="D56" s="38">
        <v>110928998442</v>
      </c>
      <c r="E56" s="38">
        <f t="shared" si="10"/>
        <v>5799299.3748431616</v>
      </c>
      <c r="F56" s="38">
        <v>3338559188</v>
      </c>
      <c r="G56" s="38">
        <v>3102534316</v>
      </c>
      <c r="H56" s="38">
        <v>19128</v>
      </c>
      <c r="I56" s="75">
        <v>0.95525369556532158</v>
      </c>
      <c r="J56" s="53">
        <v>11915791161</v>
      </c>
      <c r="K56" s="53">
        <f t="shared" si="11"/>
        <v>622950.18616687576</v>
      </c>
      <c r="L56" s="38">
        <v>55872</v>
      </c>
      <c r="M56" s="38">
        <v>111899000</v>
      </c>
      <c r="N56" s="38">
        <v>99137333153</v>
      </c>
      <c r="O56" s="38">
        <v>14494779332</v>
      </c>
      <c r="P56" s="78">
        <f t="shared" si="12"/>
        <v>0.1462090906725321</v>
      </c>
      <c r="Q56" s="80">
        <f t="shared" si="13"/>
        <v>0.89370078649754192</v>
      </c>
      <c r="R56" s="38">
        <v>1118990276</v>
      </c>
      <c r="S56" s="38">
        <v>130679327</v>
      </c>
      <c r="T56" s="38">
        <v>988310949</v>
      </c>
      <c r="U56" s="40">
        <f t="shared" si="14"/>
        <v>51668.284661229613</v>
      </c>
      <c r="V56" s="39">
        <f t="shared" si="15"/>
        <v>8.9094011744525504E-3</v>
      </c>
    </row>
    <row r="57" spans="1:22" ht="10.5" customHeight="1" thickBot="1">
      <c r="A57" s="26" t="s">
        <v>1</v>
      </c>
      <c r="B57" s="32">
        <f>SUM(B38:B56)</f>
        <v>1439954</v>
      </c>
      <c r="C57" s="32">
        <f>SUM(C38:C56)</f>
        <v>322721</v>
      </c>
      <c r="D57" s="32">
        <f>SUM(D38:D56)</f>
        <v>264086237544.62</v>
      </c>
      <c r="E57" s="86">
        <f t="shared" si="10"/>
        <v>149821.28727338844</v>
      </c>
      <c r="F57" s="32">
        <f>SUM(F38:F56)</f>
        <v>12489308685.25</v>
      </c>
      <c r="G57" s="32">
        <f t="shared" ref="G57:T57" si="16">SUM(G38:G56)</f>
        <v>22810268944.400002</v>
      </c>
      <c r="H57" s="32">
        <f t="shared" si="16"/>
        <v>1762675</v>
      </c>
      <c r="I57" s="76">
        <v>0.40325145110355248</v>
      </c>
      <c r="J57" s="32">
        <f>SUM(J38:J56)</f>
        <v>38818413892.599998</v>
      </c>
      <c r="K57" s="85">
        <f t="shared" si="11"/>
        <v>22022.445370019996</v>
      </c>
      <c r="L57" s="32">
        <f t="shared" si="16"/>
        <v>3919110</v>
      </c>
      <c r="M57" s="32">
        <f>SUM(M38:M56)</f>
        <v>8912832140</v>
      </c>
      <c r="N57" s="32">
        <f t="shared" si="16"/>
        <v>206034031252.87</v>
      </c>
      <c r="O57" s="32">
        <f t="shared" si="16"/>
        <v>107672400769</v>
      </c>
      <c r="P57" s="83">
        <f t="shared" si="12"/>
        <v>0.52259522426589489</v>
      </c>
      <c r="Q57" s="84">
        <f t="shared" si="13"/>
        <v>0.7801770859719962</v>
      </c>
      <c r="R57" s="32">
        <f t="shared" si="16"/>
        <v>7927075623</v>
      </c>
      <c r="S57" s="86">
        <f>R57-T57</f>
        <v>401887941.97999954</v>
      </c>
      <c r="T57" s="32">
        <f t="shared" si="16"/>
        <v>7525187681.0200005</v>
      </c>
      <c r="U57" s="67">
        <f t="shared" si="14"/>
        <v>4269.1861409618905</v>
      </c>
      <c r="V57" s="36">
        <f t="shared" si="15"/>
        <v>2.8495190627828702E-2</v>
      </c>
    </row>
    <row r="58" spans="1:22" ht="10.5" customHeight="1">
      <c r="A58" s="96" t="s">
        <v>133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8"/>
      <c r="T58" s="99"/>
      <c r="U58" s="100"/>
      <c r="V58" s="88"/>
    </row>
    <row r="59" spans="1:22" ht="10.5" customHeight="1">
      <c r="A59" s="96" t="s">
        <v>134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8"/>
      <c r="T59" s="99"/>
      <c r="U59" s="100"/>
      <c r="V59" s="88"/>
    </row>
    <row r="60" spans="1:22" ht="10.5" customHeight="1">
      <c r="A60" s="96" t="s">
        <v>119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8"/>
      <c r="V60" s="88"/>
    </row>
    <row r="61" spans="1:22" ht="10.5" customHeight="1">
      <c r="A61" s="96" t="s">
        <v>126</v>
      </c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2"/>
      <c r="S61" s="102"/>
      <c r="T61" s="102"/>
      <c r="U61" s="102"/>
    </row>
    <row r="62" spans="1:22" ht="10.5" customHeight="1">
      <c r="A62" s="103" t="s">
        <v>95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2"/>
      <c r="O62" s="102"/>
      <c r="P62" s="102"/>
      <c r="Q62" s="102"/>
      <c r="R62" s="102"/>
      <c r="S62" s="102"/>
      <c r="T62" s="102"/>
      <c r="U62" s="102"/>
    </row>
    <row r="63" spans="1:22" ht="10.5" customHeight="1">
      <c r="A63" s="103" t="s">
        <v>96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2"/>
      <c r="O63" s="102"/>
      <c r="P63" s="102"/>
      <c r="Q63" s="102"/>
      <c r="R63" s="102"/>
      <c r="S63" s="102"/>
      <c r="T63" s="102"/>
      <c r="U63" s="102"/>
    </row>
    <row r="64" spans="1:22" ht="10.5" customHeight="1">
      <c r="A64" s="103" t="s">
        <v>136</v>
      </c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2"/>
      <c r="O64" s="102"/>
      <c r="P64" s="102"/>
      <c r="Q64" s="102"/>
      <c r="R64" s="102"/>
      <c r="S64" s="102"/>
      <c r="T64" s="102"/>
      <c r="U64" s="102"/>
    </row>
    <row r="65" spans="1:22" ht="10.5" customHeight="1">
      <c r="A65" s="103" t="s">
        <v>135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2"/>
      <c r="O65" s="102"/>
      <c r="P65" s="102"/>
      <c r="Q65" s="102"/>
      <c r="R65" s="102"/>
      <c r="S65" s="102"/>
      <c r="T65" s="102"/>
      <c r="U65" s="102"/>
    </row>
    <row r="66" spans="1:22" ht="10.5" customHeight="1">
      <c r="A66" s="104" t="s">
        <v>131</v>
      </c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2"/>
      <c r="O66" s="102"/>
      <c r="P66" s="102"/>
      <c r="Q66" s="102"/>
      <c r="R66" s="102"/>
      <c r="S66" s="102"/>
      <c r="T66" s="102"/>
      <c r="U66" s="102"/>
    </row>
    <row r="67" spans="1:22" ht="10.5" customHeight="1">
      <c r="A67" s="103" t="s">
        <v>98</v>
      </c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2"/>
      <c r="O67" s="102"/>
      <c r="P67" s="102"/>
      <c r="Q67" s="102"/>
      <c r="R67" s="102"/>
      <c r="S67" s="102"/>
      <c r="T67" s="102"/>
      <c r="U67" s="102"/>
    </row>
    <row r="68" spans="1:22" ht="10.5" customHeight="1">
      <c r="A68" s="104" t="s">
        <v>69</v>
      </c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2"/>
      <c r="O68" s="102"/>
      <c r="P68" s="102"/>
      <c r="Q68" s="102"/>
      <c r="R68" s="102"/>
      <c r="S68" s="102"/>
      <c r="T68" s="102"/>
      <c r="U68" s="102"/>
    </row>
    <row r="69" spans="1:22" ht="10.5" customHeight="1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</row>
  </sheetData>
  <printOptions horizontalCentered="1"/>
  <pageMargins left="0" right="0" top="0.4" bottom="0" header="0" footer="0"/>
  <pageSetup scale="76" orientation="landscape" r:id="rId1"/>
  <headerFooter alignWithMargins="0"/>
  <ignoredErrors>
    <ignoredError sqref="S57 E36 K36 E57 K57" formula="1"/>
    <ignoredError sqref="V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2013 Calculation All Itd Ded</vt:lpstr>
      <vt:lpstr>' 2013 Calculation All Itd Ded'!Print_Area</vt:lpstr>
    </vt:vector>
  </TitlesOfParts>
  <Company>NC Department of Revenue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2015-11-20T20:28:40Z</cp:lastPrinted>
  <dcterms:created xsi:type="dcterms:W3CDTF">2005-06-27T11:45:55Z</dcterms:created>
  <dcterms:modified xsi:type="dcterms:W3CDTF">2015-11-20T20:28:58Z</dcterms:modified>
</cp:coreProperties>
</file>