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All Returns " sheetId="1" r:id="rId1"/>
  </sheets>
  <definedNames>
    <definedName name="_xlnm.Print_Area" localSheetId="0">' 2014 Calculation All Returns '!$A$1:$V$71</definedName>
  </definedNames>
  <calcPr calcId="152511" calcOnSave="0"/>
</workbook>
</file>

<file path=xl/calcChain.xml><?xml version="1.0" encoding="utf-8"?>
<calcChain xmlns="http://schemas.openxmlformats.org/spreadsheetml/2006/main">
  <c r="I56" i="1" l="1"/>
  <c r="V56" i="1" l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G57" i="1"/>
  <c r="F57" i="1"/>
  <c r="E57" i="1"/>
  <c r="D57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I14" i="1"/>
  <c r="I13" i="1"/>
  <c r="G36" i="1"/>
  <c r="F36" i="1"/>
  <c r="E36" i="1"/>
  <c r="D36" i="1"/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C57" i="1" l="1"/>
  <c r="C36" i="1"/>
  <c r="N36" i="1" l="1"/>
  <c r="L36" i="1"/>
  <c r="L57" i="1"/>
  <c r="N57" i="1"/>
  <c r="R57" i="1"/>
  <c r="Q57" i="1"/>
  <c r="O57" i="1"/>
  <c r="M57" i="1"/>
  <c r="P57" i="1"/>
  <c r="T36" i="1"/>
  <c r="R36" i="1"/>
  <c r="Q36" i="1"/>
  <c r="P36" i="1"/>
  <c r="O36" i="1"/>
  <c r="M36" i="1"/>
  <c r="J57" i="1"/>
  <c r="K36" i="1"/>
  <c r="H57" i="1"/>
  <c r="H36" i="1"/>
  <c r="B36" i="1"/>
  <c r="T57" i="1"/>
  <c r="K57" i="1"/>
  <c r="J36" i="1"/>
  <c r="B57" i="1"/>
  <c r="S36" i="1"/>
  <c r="S57" i="1"/>
  <c r="I57" i="1" l="1"/>
  <c r="U36" i="1"/>
  <c r="V36" i="1"/>
  <c r="I36" i="1"/>
  <c r="V57" i="1"/>
  <c r="U57" i="1"/>
</calcChain>
</file>

<file path=xl/sharedStrings.xml><?xml version="1.0" encoding="utf-8"?>
<sst xmlns="http://schemas.openxmlformats.org/spreadsheetml/2006/main" count="178" uniqueCount="138">
  <si>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</si>
  <si>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</si>
  <si>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</si>
  <si>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</si>
  <si>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</si>
  <si>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</si>
  <si>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</si>
  <si>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</si>
  <si>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</si>
  <si>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</si>
  <si>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</si>
  <si>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</si>
  <si>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</si>
  <si>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</si>
  <si>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</si>
  <si>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</si>
  <si>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</si>
  <si>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>ALL RETURNS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</si>
  <si>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</si>
  <si>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</si>
  <si>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</si>
  <si>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</si>
  <si>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</si>
  <si>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</si>
  <si>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</si>
  <si>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</si>
  <si>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</si>
  <si>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</si>
  <si>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</si>
  <si>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</si>
  <si>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</si>
  <si>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</si>
  <si>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</si>
  <si>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</si>
  <si>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</si>
  <si>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</si>
  <si>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</si>
  <si>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</si>
  <si>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</si>
  <si>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</si>
  <si>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</si>
  <si>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</si>
  <si>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</si>
  <si>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</si>
  <si>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</si>
  <si>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</si>
  <si>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</si>
  <si>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</si>
  <si>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</si>
  <si>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</si>
  <si>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</si>
  <si>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</si>
  <si>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</si>
  <si>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</si>
  <si>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</si>
  <si>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</si>
  <si>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</si>
  <si>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</si>
  <si>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</si>
  <si>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</si>
  <si>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</si>
  <si>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</si>
  <si>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</si>
  <si>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</si>
  <si>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</si>
  <si>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</si>
  <si>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</si>
  <si>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</si>
  <si>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 xml:space="preserve">   Standard Deduction</t>
  </si>
  <si>
    <t>Amount</t>
  </si>
  <si>
    <t xml:space="preserve">                Deductions Claimed Pursuant to</t>
  </si>
  <si>
    <t xml:space="preserve">  Itemized  Deductions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</si>
  <si>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</si>
  <si>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</si>
  <si>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</si>
  <si>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</si>
  <si>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</si>
  <si>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</si>
  <si>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</si>
  <si>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</si>
  <si>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</si>
  <si>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 xml:space="preserve">            Modifications</t>
  </si>
  <si>
    <t xml:space="preserve"> Computed NC Taxable Income</t>
  </si>
  <si>
    <t xml:space="preserve">Federal </t>
  </si>
  <si>
    <t xml:space="preserve">                     to</t>
  </si>
  <si>
    <t xml:space="preserve">   [includes returns with deficit]</t>
  </si>
  <si>
    <t>Net</t>
  </si>
  <si>
    <t>AGI</t>
  </si>
  <si>
    <t xml:space="preserve">                Federal</t>
  </si>
  <si>
    <t xml:space="preserve">                       AGI:</t>
  </si>
  <si>
    <t>Effec-</t>
  </si>
  <si>
    <t>Federal</t>
  </si>
  <si>
    <t>tive</t>
  </si>
  <si>
    <t>Statuses]</t>
  </si>
  <si>
    <t>Filing</t>
  </si>
  <si>
    <t>[Com-</t>
  </si>
  <si>
    <t>bined</t>
  </si>
  <si>
    <t>[No</t>
  </si>
  <si>
    <t>Lia-</t>
  </si>
  <si>
    <t>bility]</t>
  </si>
  <si>
    <t>NCTI Level</t>
  </si>
  <si>
    <t>FAGI Level</t>
  </si>
  <si>
    <t xml:space="preserve">               of</t>
  </si>
  <si>
    <t xml:space="preserve">          Returns</t>
  </si>
  <si>
    <t xml:space="preserve">            Filed:</t>
  </si>
  <si>
    <t>Income Level</t>
  </si>
  <si>
    <t xml:space="preserve">Net Tax </t>
  </si>
  <si>
    <t>[All</t>
  </si>
  <si>
    <t>Returns]</t>
  </si>
  <si>
    <t>Gross</t>
  </si>
  <si>
    <t>TABLE 1.   TAX YEAR 2014 INDIVIDUAL INCOME TAX CALCULATION BY INCOME LEVEL</t>
  </si>
  <si>
    <t xml:space="preserve">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</si>
  <si>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 Number of returns filed with no tax liability=count of returns with $0 tax liability after application of tax credits</t>
  </si>
  <si>
    <t xml:space="preserve"> </t>
  </si>
  <si>
    <t xml:space="preserve">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</si>
  <si>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</si>
  <si>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Balance Tax Due</t>
  </si>
  <si>
    <t xml:space="preserve">        Overpayment</t>
  </si>
  <si>
    <t xml:space="preserve">             D-400 Filing Financial Statistics:</t>
  </si>
  <si>
    <t xml:space="preserve">             Balance Tax Due/Overpayment</t>
  </si>
  <si>
    <t>payments]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</si>
  <si>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Type††:</t>
    </r>
  </si>
  <si>
    <t>[Net Tax†</t>
  </si>
  <si>
    <t xml:space="preserve"> &gt; Pre-</t>
  </si>
  <si>
    <t xml:space="preserve"> &lt; Pre-</t>
  </si>
  <si>
    <t xml:space="preserve">   †Net Tax=Computed net tax liability (after application of tax credits) plus consumer use tax liability</t>
  </si>
  <si>
    <t xml:space="preserve">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</si>
  <si>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federal itemized deductions) include deductions for the following: qualified home mortgage interest and real estate property taxes (the sum of these deductions not to exceed $20,000), repayment of claim of right income, and</t>
  </si>
  <si>
    <t xml:space="preserve">  Taken</t>
  </si>
  <si>
    <t>Rate†††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</si>
  <si>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</si>
  <si>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</si>
  <si>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     Number</t>
  </si>
  <si>
    <t xml:space="preserve">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</si>
  <si>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allowance provision; increases the allowable child tax credit for certain taxpayers; and either eliminates or allows to sunset other tax credits applicable to the personal income tax.</t>
  </si>
  <si>
    <r>
      <t xml:space="preserve">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</si>
  <si>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Basic standard deduction allowances vary according to filing status: S=$7,500; MFJ/SS=$15,000; MFS=$7,500; and HH=$12,000. 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</si>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</sst>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_);_(* \(#,##0\);_(* &quot;-&quot;??_);_(@_)"/>
  </numFmts>
  <fonts count="7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7" fontId="2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0" fillId="4" borderId="7" xfId="0" applyFill="1" applyBorder="1"/>
    <xf numFmtId="0" fontId="1" fillId="2" borderId="7" xfId="0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/>
    <xf numFmtId="4" fontId="4" fillId="3" borderId="0" xfId="0" applyNumberFormat="1" applyFont="1" applyFill="1" applyBorder="1"/>
    <xf numFmtId="37" fontId="4" fillId="2" borderId="0" xfId="0" applyNumberFormat="1" applyFont="1" applyFill="1" applyBorder="1"/>
    <xf numFmtId="0" fontId="5" fillId="2" borderId="0" xfId="0" applyFont="1" applyFill="1"/>
    <xf numFmtId="0" fontId="4" fillId="2" borderId="0" xfId="0" applyFont="1" applyFill="1"/>
    <xf numFmtId="0" fontId="4" fillId="2" borderId="0" xfId="0" quotePrefix="1" applyFont="1" applyFill="1"/>
    <xf numFmtId="10" fontId="4" fillId="2" borderId="0" xfId="0" applyNumberFormat="1" applyFont="1" applyFill="1" applyBorder="1" applyAlignment="1">
      <alignment horizontal="right"/>
    </xf>
    <xf numFmtId="3" fontId="1" fillId="5" borderId="2" xfId="0" applyNumberFormat="1" applyFont="1" applyFill="1" applyBorder="1"/>
    <xf numFmtId="3" fontId="1" fillId="5" borderId="21" xfId="0" applyNumberFormat="1" applyFont="1" applyFill="1" applyBorder="1"/>
    <xf numFmtId="0" fontId="1" fillId="2" borderId="22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3" fontId="1" fillId="5" borderId="5" xfId="0" applyNumberFormat="1" applyFont="1" applyFill="1" applyBorder="1"/>
    <xf numFmtId="38" fontId="1" fillId="5" borderId="2" xfId="0" applyNumberFormat="1" applyFont="1" applyFill="1" applyBorder="1"/>
    <xf numFmtId="3" fontId="1" fillId="2" borderId="21" xfId="0" applyNumberFormat="1" applyFont="1" applyFill="1" applyBorder="1" applyAlignment="1">
      <alignment horizontal="right"/>
    </xf>
    <xf numFmtId="38" fontId="1" fillId="5" borderId="21" xfId="0" applyNumberFormat="1" applyFont="1" applyFill="1" applyBorder="1"/>
    <xf numFmtId="4" fontId="1" fillId="2" borderId="21" xfId="0" applyNumberFormat="1" applyFont="1" applyFill="1" applyBorder="1"/>
    <xf numFmtId="37" fontId="1" fillId="5" borderId="5" xfId="0" applyNumberFormat="1" applyFont="1" applyFill="1" applyBorder="1"/>
    <xf numFmtId="37" fontId="1" fillId="5" borderId="2" xfId="0" applyNumberFormat="1" applyFont="1" applyFill="1" applyBorder="1"/>
    <xf numFmtId="37" fontId="1" fillId="3" borderId="5" xfId="0" applyNumberFormat="1" applyFont="1" applyFill="1" applyBorder="1"/>
    <xf numFmtId="164" fontId="1" fillId="2" borderId="2" xfId="0" applyNumberFormat="1" applyFont="1" applyFill="1" applyBorder="1" applyAlignment="1"/>
    <xf numFmtId="3" fontId="1" fillId="5" borderId="5" xfId="0" applyNumberFormat="1" applyFont="1" applyFill="1" applyBorder="1" applyAlignment="1">
      <alignment horizontal="right"/>
    </xf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zoomScaleNormal="100" workbookViewId="0">
      <selection activeCell="F84" sqref="F84"/>
    </sheetView>
  </sheetViews>
  <sheetFormatPr defaultRowHeight="10.5" customHeight="1" x14ac:dyDescent="0.2"/>
  <cols>
    <col min="1" max="1" width="12.7109375" style="11" customWidth="1"/>
    <col min="2" max="2" width="6.42578125" style="11" customWidth="1"/>
    <col min="3" max="3" width="5.85546875" style="11" customWidth="1"/>
    <col min="4" max="4" width="6.42578125" style="11" customWidth="1"/>
    <col min="5" max="5" width="9" style="11" customWidth="1"/>
    <col min="6" max="6" width="6.42578125" style="11" customWidth="1"/>
    <col min="7" max="7" width="9" style="11" customWidth="1"/>
    <col min="8" max="8" width="11" style="11" customWidth="1"/>
    <col min="9" max="9" width="6.42578125" style="11" customWidth="1"/>
    <col min="10" max="10" width="9" style="11" customWidth="1"/>
    <col min="11" max="11" width="10" style="11" customWidth="1"/>
    <col min="12" max="12" width="6.42578125" style="11" customWidth="1"/>
    <col min="13" max="13" width="9.7109375" style="11" customWidth="1"/>
    <col min="14" max="14" width="5.85546875" style="11" customWidth="1"/>
    <col min="15" max="15" width="9.7109375" style="11" customWidth="1"/>
    <col min="16" max="16" width="11" style="11" customWidth="1"/>
    <col min="17" max="17" width="10.7109375" style="11" customWidth="1"/>
    <col min="18" max="18" width="10" style="11" customWidth="1"/>
    <col min="19" max="19" width="8" style="11" customWidth="1"/>
    <col min="20" max="20" width="9.7109375" style="11" customWidth="1"/>
    <col min="21" max="21" width="7" style="11" customWidth="1"/>
    <col min="22" max="22" width="5.85546875" style="11" customWidth="1"/>
    <col min="23" max="16384" width="9.140625" style="11"/>
  </cols>
  <sheetData>
    <row r="1" spans="1:22" ht="10.5" customHeight="1" x14ac:dyDescent="0.2">
      <c r="A1" s="40" t="s">
        <v>110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7"/>
      <c r="M1" s="26"/>
      <c r="N1" s="26"/>
      <c r="O1" s="26"/>
      <c r="P1" s="27"/>
      <c r="Q1" s="27"/>
      <c r="R1" s="27"/>
      <c r="S1" s="27"/>
      <c r="T1" s="3"/>
      <c r="U1" s="3"/>
      <c r="V1" s="3"/>
    </row>
    <row r="2" spans="1:22" ht="10.5" customHeight="1" x14ac:dyDescent="0.2">
      <c r="A2" s="40"/>
      <c r="B2" s="26"/>
      <c r="C2" s="26"/>
      <c r="D2" s="26"/>
      <c r="E2" s="26"/>
      <c r="F2" s="26"/>
      <c r="G2" s="26"/>
      <c r="H2" s="26"/>
      <c r="I2" s="26"/>
      <c r="J2" s="26"/>
      <c r="K2" s="27"/>
      <c r="L2" s="27"/>
      <c r="M2" s="26"/>
      <c r="N2" s="26"/>
      <c r="O2" s="26"/>
      <c r="P2" s="27"/>
      <c r="Q2" s="27"/>
      <c r="R2" s="27"/>
      <c r="S2" s="27"/>
      <c r="T2" s="3"/>
      <c r="U2" s="3"/>
      <c r="V2" s="3"/>
    </row>
    <row r="3" spans="1:22" ht="11.25" customHeight="1" thickBot="1" x14ac:dyDescent="0.25">
      <c r="K3" s="9"/>
      <c r="L3" s="1" t="s">
        <v>17</v>
      </c>
      <c r="M3" s="5"/>
      <c r="N3" s="5"/>
      <c r="O3" s="1"/>
      <c r="P3" s="42"/>
      <c r="Q3" s="42"/>
      <c r="R3" s="9"/>
      <c r="S3" s="4"/>
      <c r="T3" s="2"/>
      <c r="U3" s="2"/>
      <c r="V3" s="2"/>
    </row>
    <row r="4" spans="1:22" ht="10.5" customHeight="1" x14ac:dyDescent="0.2">
      <c r="A4" s="70"/>
      <c r="B4" s="51" t="s">
        <v>132</v>
      </c>
      <c r="C4" s="52"/>
      <c r="D4" s="57" t="s">
        <v>118</v>
      </c>
      <c r="E4" s="68"/>
      <c r="F4" s="68"/>
      <c r="G4" s="52"/>
      <c r="H4" s="52"/>
      <c r="I4" s="68"/>
      <c r="J4" s="51" t="s">
        <v>81</v>
      </c>
      <c r="K4" s="52"/>
      <c r="L4" s="57" t="s">
        <v>70</v>
      </c>
      <c r="M4" s="57"/>
      <c r="N4" s="57"/>
      <c r="O4" s="52"/>
      <c r="P4" s="51" t="s">
        <v>82</v>
      </c>
      <c r="Q4" s="52"/>
      <c r="R4" s="13"/>
      <c r="S4" s="13"/>
      <c r="T4" s="15"/>
      <c r="U4" s="14" t="s">
        <v>74</v>
      </c>
      <c r="V4" s="41"/>
    </row>
    <row r="5" spans="1:22" ht="10.5" customHeight="1" x14ac:dyDescent="0.2">
      <c r="A5" s="2"/>
      <c r="B5" s="71" t="s">
        <v>102</v>
      </c>
      <c r="C5" s="63"/>
      <c r="D5" s="62" t="s">
        <v>119</v>
      </c>
      <c r="E5" s="10"/>
      <c r="F5" s="10"/>
      <c r="G5" s="63"/>
      <c r="H5" s="63" t="s">
        <v>83</v>
      </c>
      <c r="I5" s="6"/>
      <c r="J5" s="71" t="s">
        <v>84</v>
      </c>
      <c r="K5" s="63"/>
      <c r="L5" s="10"/>
      <c r="M5" s="62" t="s">
        <v>121</v>
      </c>
      <c r="N5" s="62"/>
      <c r="O5" s="63"/>
      <c r="P5" s="53" t="s">
        <v>85</v>
      </c>
      <c r="Q5" s="54"/>
      <c r="R5" s="7"/>
      <c r="S5" s="7"/>
      <c r="T5" s="17" t="s">
        <v>86</v>
      </c>
      <c r="U5" s="16" t="s">
        <v>75</v>
      </c>
      <c r="V5" s="30"/>
    </row>
    <row r="6" spans="1:22" ht="10.5" customHeight="1" x14ac:dyDescent="0.2">
      <c r="A6" s="2"/>
      <c r="B6" s="71" t="s">
        <v>103</v>
      </c>
      <c r="C6" s="63"/>
      <c r="D6" s="86" t="s">
        <v>116</v>
      </c>
      <c r="E6" s="87"/>
      <c r="F6" s="86" t="s">
        <v>117</v>
      </c>
      <c r="G6" s="87"/>
      <c r="H6" s="63" t="s">
        <v>87</v>
      </c>
      <c r="I6" s="6" t="s">
        <v>74</v>
      </c>
      <c r="J6" s="71" t="s">
        <v>88</v>
      </c>
      <c r="K6" s="63"/>
      <c r="L6" s="66" t="s">
        <v>68</v>
      </c>
      <c r="M6" s="55"/>
      <c r="N6" s="66" t="s">
        <v>71</v>
      </c>
      <c r="O6" s="64"/>
      <c r="P6" s="6"/>
      <c r="Q6" s="6"/>
      <c r="R6" s="7"/>
      <c r="S6" s="18"/>
      <c r="T6" s="17" t="s">
        <v>6</v>
      </c>
      <c r="U6" s="16" t="s">
        <v>106</v>
      </c>
      <c r="V6" s="6"/>
    </row>
    <row r="7" spans="1:22" ht="10.5" customHeight="1" x14ac:dyDescent="0.2">
      <c r="A7" s="2"/>
      <c r="B7" s="71" t="s">
        <v>104</v>
      </c>
      <c r="C7" s="63"/>
      <c r="D7" s="55"/>
      <c r="E7" s="58" t="s">
        <v>122</v>
      </c>
      <c r="F7" s="55"/>
      <c r="G7" s="58" t="s">
        <v>122</v>
      </c>
      <c r="H7" s="63" t="s">
        <v>18</v>
      </c>
      <c r="I7" s="6" t="s">
        <v>75</v>
      </c>
      <c r="J7" s="6" t="s">
        <v>89</v>
      </c>
      <c r="K7" s="63"/>
      <c r="L7" s="58"/>
      <c r="M7" s="55"/>
      <c r="N7" s="58"/>
      <c r="O7" s="58"/>
      <c r="P7" s="19"/>
      <c r="Q7" s="7"/>
      <c r="R7" s="7" t="s">
        <v>8</v>
      </c>
      <c r="S7" s="7"/>
      <c r="T7" s="17" t="s">
        <v>76</v>
      </c>
      <c r="U7" s="16" t="s">
        <v>10</v>
      </c>
      <c r="V7" s="18" t="s">
        <v>90</v>
      </c>
    </row>
    <row r="8" spans="1:22" ht="10.5" customHeight="1" x14ac:dyDescent="0.2">
      <c r="A8" s="2"/>
      <c r="B8" s="58" t="s">
        <v>95</v>
      </c>
      <c r="C8" s="58" t="s">
        <v>97</v>
      </c>
      <c r="D8" s="6" t="s">
        <v>26</v>
      </c>
      <c r="E8" s="16" t="s">
        <v>123</v>
      </c>
      <c r="F8" s="6" t="s">
        <v>26</v>
      </c>
      <c r="G8" s="16" t="s">
        <v>124</v>
      </c>
      <c r="H8" s="63" t="s">
        <v>19</v>
      </c>
      <c r="I8" s="6" t="s">
        <v>91</v>
      </c>
      <c r="J8" s="72"/>
      <c r="K8" s="69"/>
      <c r="L8" s="6" t="s">
        <v>26</v>
      </c>
      <c r="M8" s="16"/>
      <c r="N8" s="6" t="s">
        <v>26</v>
      </c>
      <c r="O8" s="6"/>
      <c r="P8" s="6" t="s">
        <v>20</v>
      </c>
      <c r="Q8" s="6" t="s">
        <v>21</v>
      </c>
      <c r="R8" s="7" t="s">
        <v>109</v>
      </c>
      <c r="S8" s="18" t="s">
        <v>7</v>
      </c>
      <c r="T8" s="17" t="s">
        <v>77</v>
      </c>
      <c r="U8" s="16" t="s">
        <v>12</v>
      </c>
      <c r="V8" s="18" t="s">
        <v>92</v>
      </c>
    </row>
    <row r="9" spans="1:22" ht="10.5" customHeight="1" x14ac:dyDescent="0.2">
      <c r="A9" s="2"/>
      <c r="B9" s="16" t="s">
        <v>96</v>
      </c>
      <c r="C9" s="16" t="s">
        <v>6</v>
      </c>
      <c r="D9" s="20" t="s">
        <v>27</v>
      </c>
      <c r="E9" s="16" t="s">
        <v>120</v>
      </c>
      <c r="F9" s="20" t="s">
        <v>27</v>
      </c>
      <c r="G9" s="16" t="s">
        <v>120</v>
      </c>
      <c r="H9" s="63" t="s">
        <v>22</v>
      </c>
      <c r="I9" s="10" t="s">
        <v>87</v>
      </c>
      <c r="J9" s="6"/>
      <c r="K9" s="73"/>
      <c r="L9" s="20" t="s">
        <v>27</v>
      </c>
      <c r="M9" s="16" t="s">
        <v>72</v>
      </c>
      <c r="N9" s="21" t="s">
        <v>27</v>
      </c>
      <c r="O9" s="6" t="s">
        <v>72</v>
      </c>
      <c r="P9" s="7" t="s">
        <v>23</v>
      </c>
      <c r="Q9" s="7" t="s">
        <v>23</v>
      </c>
      <c r="R9" s="7" t="s">
        <v>29</v>
      </c>
      <c r="S9" s="7" t="s">
        <v>9</v>
      </c>
      <c r="T9" s="17" t="s">
        <v>78</v>
      </c>
      <c r="U9" s="16" t="s">
        <v>107</v>
      </c>
      <c r="V9" s="18" t="s">
        <v>6</v>
      </c>
    </row>
    <row r="10" spans="1:22" ht="10.5" customHeight="1" x14ac:dyDescent="0.2">
      <c r="A10" s="2"/>
      <c r="B10" s="16" t="s">
        <v>94</v>
      </c>
      <c r="C10" s="16" t="s">
        <v>98</v>
      </c>
      <c r="D10" s="10" t="s">
        <v>28</v>
      </c>
      <c r="E10" s="16" t="s">
        <v>69</v>
      </c>
      <c r="F10" s="10" t="s">
        <v>28</v>
      </c>
      <c r="G10" s="16" t="s">
        <v>69</v>
      </c>
      <c r="H10" s="63" t="s">
        <v>24</v>
      </c>
      <c r="I10" s="10" t="s">
        <v>73</v>
      </c>
      <c r="J10" s="67" t="s">
        <v>11</v>
      </c>
      <c r="K10" s="21" t="s">
        <v>2</v>
      </c>
      <c r="L10" s="10" t="s">
        <v>28</v>
      </c>
      <c r="M10" s="67" t="s">
        <v>69</v>
      </c>
      <c r="N10" s="16" t="s">
        <v>28</v>
      </c>
      <c r="O10" s="67" t="s">
        <v>69</v>
      </c>
      <c r="P10" s="6" t="s">
        <v>25</v>
      </c>
      <c r="Q10" s="6" t="s">
        <v>25</v>
      </c>
      <c r="R10" s="7" t="s">
        <v>76</v>
      </c>
      <c r="S10" s="96" t="s">
        <v>128</v>
      </c>
      <c r="T10" s="17" t="s">
        <v>79</v>
      </c>
      <c r="U10" s="16" t="s">
        <v>108</v>
      </c>
      <c r="V10" s="18" t="s">
        <v>129</v>
      </c>
    </row>
    <row r="11" spans="1:22" ht="10.5" customHeight="1" thickBot="1" x14ac:dyDescent="0.25">
      <c r="A11" s="75" t="s">
        <v>105</v>
      </c>
      <c r="B11" s="23" t="s">
        <v>93</v>
      </c>
      <c r="C11" s="23" t="s">
        <v>99</v>
      </c>
      <c r="D11" s="23" t="s">
        <v>80</v>
      </c>
      <c r="E11" s="22" t="s">
        <v>3</v>
      </c>
      <c r="F11" s="23" t="s">
        <v>80</v>
      </c>
      <c r="G11" s="22" t="s">
        <v>3</v>
      </c>
      <c r="H11" s="23" t="s">
        <v>3</v>
      </c>
      <c r="I11" s="10" t="s">
        <v>3</v>
      </c>
      <c r="J11" s="6" t="s">
        <v>3</v>
      </c>
      <c r="K11" s="16" t="s">
        <v>3</v>
      </c>
      <c r="L11" s="23" t="s">
        <v>80</v>
      </c>
      <c r="M11" s="22" t="s">
        <v>3</v>
      </c>
      <c r="N11" s="23" t="s">
        <v>80</v>
      </c>
      <c r="O11" s="65" t="s">
        <v>3</v>
      </c>
      <c r="P11" s="22" t="s">
        <v>3</v>
      </c>
      <c r="Q11" s="24" t="s">
        <v>3</v>
      </c>
      <c r="R11" s="24" t="s">
        <v>3</v>
      </c>
      <c r="S11" s="7" t="s">
        <v>3</v>
      </c>
      <c r="T11" s="17" t="s">
        <v>3</v>
      </c>
      <c r="U11" s="17" t="s">
        <v>3</v>
      </c>
      <c r="V11" s="17" t="s">
        <v>13</v>
      </c>
    </row>
    <row r="12" spans="1:22" ht="11.25" customHeight="1" thickBot="1" x14ac:dyDescent="0.25">
      <c r="A12" s="43" t="s">
        <v>100</v>
      </c>
      <c r="B12" s="47"/>
      <c r="C12" s="47"/>
      <c r="D12" s="47"/>
      <c r="E12" s="47"/>
      <c r="F12" s="47"/>
      <c r="G12" s="47"/>
      <c r="H12" s="47"/>
      <c r="I12" s="47"/>
      <c r="J12" s="43"/>
      <c r="K12" s="46" t="s">
        <v>16</v>
      </c>
      <c r="L12" s="46"/>
      <c r="M12" s="46"/>
      <c r="N12" s="44"/>
      <c r="O12" s="46"/>
      <c r="P12" s="44"/>
      <c r="Q12" s="45"/>
      <c r="R12" s="45"/>
      <c r="S12" s="45"/>
      <c r="T12" s="45"/>
      <c r="U12" s="44"/>
      <c r="V12" s="44"/>
    </row>
    <row r="13" spans="1:22" ht="10.5" customHeight="1" x14ac:dyDescent="0.2">
      <c r="A13" s="2" t="s">
        <v>0</v>
      </c>
      <c r="B13" s="88">
        <v>831860</v>
      </c>
      <c r="C13" s="97">
        <v>831860</v>
      </c>
      <c r="D13" s="88">
        <v>2392</v>
      </c>
      <c r="E13" s="88">
        <v>359982</v>
      </c>
      <c r="F13" s="88">
        <v>469985</v>
      </c>
      <c r="G13" s="88">
        <v>116492230.09</v>
      </c>
      <c r="H13" s="88">
        <v>46767977908.360008</v>
      </c>
      <c r="I13" s="34">
        <f>H13/B13</f>
        <v>56220.972168826498</v>
      </c>
      <c r="J13" s="88">
        <v>2159610519</v>
      </c>
      <c r="K13" s="88">
        <v>6309591582.79</v>
      </c>
      <c r="L13" s="88">
        <v>751602</v>
      </c>
      <c r="M13" s="88">
        <v>7593783000</v>
      </c>
      <c r="N13" s="88">
        <v>80258</v>
      </c>
      <c r="O13" s="88">
        <v>4334392054.75</v>
      </c>
      <c r="P13" s="88">
        <v>30689821789.82</v>
      </c>
      <c r="Q13" s="93">
        <v>-7451920844</v>
      </c>
      <c r="R13" s="59">
        <v>0</v>
      </c>
      <c r="S13" s="59">
        <v>0</v>
      </c>
      <c r="T13" s="59">
        <v>0</v>
      </c>
      <c r="U13" s="59">
        <v>0</v>
      </c>
      <c r="V13" s="36">
        <v>0</v>
      </c>
    </row>
    <row r="14" spans="1:22" ht="10.5" customHeight="1" x14ac:dyDescent="0.2">
      <c r="A14" s="2" t="s">
        <v>50</v>
      </c>
      <c r="B14" s="84">
        <v>236266</v>
      </c>
      <c r="C14" s="84">
        <v>55289</v>
      </c>
      <c r="D14" s="84">
        <v>65537</v>
      </c>
      <c r="E14" s="84">
        <v>2788968.85</v>
      </c>
      <c r="F14" s="84">
        <v>153259</v>
      </c>
      <c r="G14" s="84">
        <v>30036856.509999998</v>
      </c>
      <c r="H14" s="84">
        <v>11480598314.110001</v>
      </c>
      <c r="I14" s="50">
        <f>H14/B14</f>
        <v>48591.834263541939</v>
      </c>
      <c r="J14" s="84">
        <v>183424671</v>
      </c>
      <c r="K14" s="84">
        <v>526826413.94</v>
      </c>
      <c r="L14" s="84">
        <v>213973</v>
      </c>
      <c r="M14" s="84">
        <v>2133105000</v>
      </c>
      <c r="N14" s="84">
        <v>22293</v>
      </c>
      <c r="O14" s="84">
        <v>627348589</v>
      </c>
      <c r="P14" s="84">
        <v>8376742982.1700001</v>
      </c>
      <c r="Q14" s="89">
        <v>224699556</v>
      </c>
      <c r="R14" s="84">
        <v>13032419</v>
      </c>
      <c r="S14" s="84">
        <v>3468513</v>
      </c>
      <c r="T14" s="84">
        <v>9563906</v>
      </c>
      <c r="U14" s="29">
        <f t="shared" ref="U14:U36" si="0">T14/B14</f>
        <v>40.479400336908398</v>
      </c>
      <c r="V14" s="28">
        <f t="shared" ref="V14:V35" si="1">T14/Q14</f>
        <v>4.2563083658251642E-2</v>
      </c>
    </row>
    <row r="15" spans="1:22" ht="10.5" customHeight="1" x14ac:dyDescent="0.2">
      <c r="A15" s="2" t="s">
        <v>49</v>
      </c>
      <c r="B15" s="84">
        <v>198416</v>
      </c>
      <c r="C15" s="84">
        <v>31132</v>
      </c>
      <c r="D15" s="84">
        <v>64596</v>
      </c>
      <c r="E15" s="84">
        <v>7088025.9300000006</v>
      </c>
      <c r="F15" s="84">
        <v>123572</v>
      </c>
      <c r="G15" s="84">
        <v>29140179</v>
      </c>
      <c r="H15" s="84">
        <v>9196968023.6399994</v>
      </c>
      <c r="I15" s="50">
        <f t="shared" ref="I15:I35" si="2">H15/B15</f>
        <v>46351.947542738482</v>
      </c>
      <c r="J15" s="84">
        <v>110958016</v>
      </c>
      <c r="K15" s="84">
        <v>437423763.5</v>
      </c>
      <c r="L15" s="84">
        <v>187847</v>
      </c>
      <c r="M15" s="84">
        <v>1891792500</v>
      </c>
      <c r="N15" s="84">
        <v>10569</v>
      </c>
      <c r="O15" s="84">
        <v>560829649</v>
      </c>
      <c r="P15" s="84">
        <v>6417880127.1399994</v>
      </c>
      <c r="Q15" s="89">
        <v>589024445</v>
      </c>
      <c r="R15" s="84">
        <v>34163654</v>
      </c>
      <c r="S15" s="84">
        <v>8508843</v>
      </c>
      <c r="T15" s="84">
        <v>25654811</v>
      </c>
      <c r="U15" s="29">
        <f t="shared" si="0"/>
        <v>129.2980959196839</v>
      </c>
      <c r="V15" s="28">
        <f t="shared" si="1"/>
        <v>4.3554747545324714E-2</v>
      </c>
    </row>
    <row r="16" spans="1:22" ht="10.5" customHeight="1" x14ac:dyDescent="0.2">
      <c r="A16" s="2" t="s">
        <v>48</v>
      </c>
      <c r="B16" s="84">
        <v>176450</v>
      </c>
      <c r="C16" s="84">
        <v>11253</v>
      </c>
      <c r="D16" s="84">
        <v>67024</v>
      </c>
      <c r="E16" s="84">
        <v>10602787.91</v>
      </c>
      <c r="F16" s="84">
        <v>104500</v>
      </c>
      <c r="G16" s="84">
        <v>27586807.390000001</v>
      </c>
      <c r="H16" s="84">
        <v>7605811335.21</v>
      </c>
      <c r="I16" s="50">
        <f t="shared" si="2"/>
        <v>43104.62643927458</v>
      </c>
      <c r="J16" s="84">
        <v>116651538</v>
      </c>
      <c r="K16" s="84">
        <v>372913326.69999999</v>
      </c>
      <c r="L16" s="84">
        <v>167933</v>
      </c>
      <c r="M16" s="84">
        <v>1707375000</v>
      </c>
      <c r="N16" s="84">
        <v>8517</v>
      </c>
      <c r="O16" s="84">
        <v>346411009</v>
      </c>
      <c r="P16" s="84">
        <v>5295763537.5100002</v>
      </c>
      <c r="Q16" s="89">
        <v>878120302</v>
      </c>
      <c r="R16" s="84">
        <v>50931266</v>
      </c>
      <c r="S16" s="84">
        <v>10222732</v>
      </c>
      <c r="T16" s="84">
        <v>40708534</v>
      </c>
      <c r="U16" s="29">
        <f t="shared" si="0"/>
        <v>230.70860867101163</v>
      </c>
      <c r="V16" s="28">
        <f t="shared" si="1"/>
        <v>4.6358720903368886E-2</v>
      </c>
    </row>
    <row r="17" spans="1:22" ht="10.5" customHeight="1" x14ac:dyDescent="0.2">
      <c r="A17" s="2" t="s">
        <v>47</v>
      </c>
      <c r="B17" s="84">
        <v>308925</v>
      </c>
      <c r="C17" s="84">
        <v>4124</v>
      </c>
      <c r="D17" s="84">
        <v>128862</v>
      </c>
      <c r="E17" s="84">
        <v>27566883.130000003</v>
      </c>
      <c r="F17" s="84">
        <v>175233</v>
      </c>
      <c r="G17" s="84">
        <v>50472401.789999999</v>
      </c>
      <c r="H17" s="84">
        <v>14277451011.82</v>
      </c>
      <c r="I17" s="50">
        <f t="shared" si="2"/>
        <v>46216.560692142106</v>
      </c>
      <c r="J17" s="84">
        <v>121482520</v>
      </c>
      <c r="K17" s="84">
        <v>699069853.16000009</v>
      </c>
      <c r="L17" s="84">
        <v>293399</v>
      </c>
      <c r="M17" s="84">
        <v>3029733000</v>
      </c>
      <c r="N17" s="84">
        <v>15526</v>
      </c>
      <c r="O17" s="84">
        <v>698917017</v>
      </c>
      <c r="P17" s="84">
        <v>9971213661.6599998</v>
      </c>
      <c r="Q17" s="89">
        <v>2456130721</v>
      </c>
      <c r="R17" s="84">
        <v>142455836</v>
      </c>
      <c r="S17" s="84">
        <v>20120926.490000002</v>
      </c>
      <c r="T17" s="84">
        <v>122334909.51000001</v>
      </c>
      <c r="U17" s="29">
        <f t="shared" si="0"/>
        <v>396.00197300315614</v>
      </c>
      <c r="V17" s="28">
        <f t="shared" si="1"/>
        <v>4.9807979870139824E-2</v>
      </c>
    </row>
    <row r="18" spans="1:22" ht="10.5" customHeight="1" x14ac:dyDescent="0.2">
      <c r="A18" s="2" t="s">
        <v>46</v>
      </c>
      <c r="B18" s="84">
        <v>44723</v>
      </c>
      <c r="C18" s="84">
        <v>176</v>
      </c>
      <c r="D18" s="84">
        <v>19246</v>
      </c>
      <c r="E18" s="84">
        <v>4854700.46</v>
      </c>
      <c r="F18" s="84">
        <v>24851</v>
      </c>
      <c r="G18" s="84">
        <v>7445291</v>
      </c>
      <c r="H18" s="84">
        <v>2247452760.3099999</v>
      </c>
      <c r="I18" s="50">
        <f t="shared" si="2"/>
        <v>50252.728133398923</v>
      </c>
      <c r="J18" s="84">
        <v>12725027</v>
      </c>
      <c r="K18" s="84">
        <v>116689928</v>
      </c>
      <c r="L18" s="84">
        <v>42430</v>
      </c>
      <c r="M18" s="84">
        <v>442101000</v>
      </c>
      <c r="N18" s="84">
        <v>2293</v>
      </c>
      <c r="O18" s="84">
        <v>89741503</v>
      </c>
      <c r="P18" s="84">
        <v>1611645356.3099999</v>
      </c>
      <c r="Q18" s="89">
        <v>461189656</v>
      </c>
      <c r="R18" s="84">
        <v>26748973</v>
      </c>
      <c r="S18" s="84">
        <v>3024820</v>
      </c>
      <c r="T18" s="84">
        <v>23724153</v>
      </c>
      <c r="U18" s="29">
        <f t="shared" si="0"/>
        <v>530.46872973637721</v>
      </c>
      <c r="V18" s="28">
        <f t="shared" si="1"/>
        <v>5.1441207952851398E-2</v>
      </c>
    </row>
    <row r="19" spans="1:22" ht="10.5" customHeight="1" x14ac:dyDescent="0.2">
      <c r="A19" s="2" t="s">
        <v>45</v>
      </c>
      <c r="B19" s="84">
        <v>146253</v>
      </c>
      <c r="C19" s="84">
        <v>411</v>
      </c>
      <c r="D19" s="84">
        <v>63746</v>
      </c>
      <c r="E19" s="84">
        <v>17170865.09</v>
      </c>
      <c r="F19" s="84">
        <v>80265</v>
      </c>
      <c r="G19" s="84">
        <v>24375299.710000001</v>
      </c>
      <c r="H19" s="84">
        <v>6328291318.6199999</v>
      </c>
      <c r="I19" s="50">
        <f t="shared" si="2"/>
        <v>43269.48041147874</v>
      </c>
      <c r="J19" s="84">
        <v>42143978</v>
      </c>
      <c r="K19" s="84">
        <v>348041010</v>
      </c>
      <c r="L19" s="84">
        <v>138765</v>
      </c>
      <c r="M19" s="84">
        <v>1451509500</v>
      </c>
      <c r="N19" s="84">
        <v>7488</v>
      </c>
      <c r="O19" s="84">
        <v>250551012</v>
      </c>
      <c r="P19" s="84">
        <v>4320333774.6199999</v>
      </c>
      <c r="Q19" s="89">
        <v>1708053017</v>
      </c>
      <c r="R19" s="84">
        <v>99067091</v>
      </c>
      <c r="S19" s="84">
        <v>10021637</v>
      </c>
      <c r="T19" s="84">
        <v>89045454</v>
      </c>
      <c r="U19" s="29">
        <f t="shared" si="0"/>
        <v>608.84531599351806</v>
      </c>
      <c r="V19" s="28">
        <f t="shared" si="1"/>
        <v>5.2132722528951805E-2</v>
      </c>
    </row>
    <row r="20" spans="1:22" ht="10.5" customHeight="1" x14ac:dyDescent="0.2">
      <c r="A20" s="2" t="s">
        <v>44</v>
      </c>
      <c r="B20" s="84">
        <v>147679</v>
      </c>
      <c r="C20" s="84">
        <v>372</v>
      </c>
      <c r="D20" s="84">
        <v>65425</v>
      </c>
      <c r="E20" s="84">
        <v>18879146.199999999</v>
      </c>
      <c r="F20" s="84">
        <v>79704</v>
      </c>
      <c r="G20" s="84">
        <v>25203828.799999997</v>
      </c>
      <c r="H20" s="84">
        <v>7151805334.2399998</v>
      </c>
      <c r="I20" s="50">
        <f t="shared" si="2"/>
        <v>48428.04551926814</v>
      </c>
      <c r="J20" s="84">
        <v>49213763</v>
      </c>
      <c r="K20" s="84">
        <v>377786983</v>
      </c>
      <c r="L20" s="84">
        <v>139610</v>
      </c>
      <c r="M20" s="84">
        <v>1471126500</v>
      </c>
      <c r="N20" s="84">
        <v>8069</v>
      </c>
      <c r="O20" s="84">
        <v>320005766</v>
      </c>
      <c r="P20" s="84">
        <v>5032099848.2399998</v>
      </c>
      <c r="Q20" s="89">
        <v>2047390802</v>
      </c>
      <c r="R20" s="84">
        <v>118748924</v>
      </c>
      <c r="S20" s="84">
        <v>10392770</v>
      </c>
      <c r="T20" s="84">
        <v>108356154</v>
      </c>
      <c r="U20" s="29">
        <f t="shared" si="0"/>
        <v>733.72757128637113</v>
      </c>
      <c r="V20" s="28">
        <f t="shared" si="1"/>
        <v>5.2924021097560836E-2</v>
      </c>
    </row>
    <row r="21" spans="1:22" ht="10.5" customHeight="1" x14ac:dyDescent="0.2">
      <c r="A21" s="2" t="s">
        <v>43</v>
      </c>
      <c r="B21" s="84">
        <v>123022</v>
      </c>
      <c r="C21" s="84">
        <v>294</v>
      </c>
      <c r="D21" s="84">
        <v>55271</v>
      </c>
      <c r="E21" s="84">
        <v>17208156.170000002</v>
      </c>
      <c r="F21" s="84">
        <v>65505</v>
      </c>
      <c r="G21" s="84">
        <v>21267443.75</v>
      </c>
      <c r="H21" s="84">
        <v>6271389889.29</v>
      </c>
      <c r="I21" s="50">
        <f t="shared" si="2"/>
        <v>50977.791690022925</v>
      </c>
      <c r="J21" s="84">
        <v>48919132</v>
      </c>
      <c r="K21" s="84">
        <v>346384088.98000002</v>
      </c>
      <c r="L21" s="84">
        <v>115972</v>
      </c>
      <c r="M21" s="84">
        <v>1232443500</v>
      </c>
      <c r="N21" s="84">
        <v>7050</v>
      </c>
      <c r="O21" s="84">
        <v>280924143</v>
      </c>
      <c r="P21" s="84">
        <v>4460557289.3100004</v>
      </c>
      <c r="Q21" s="89">
        <v>1967088868</v>
      </c>
      <c r="R21" s="84">
        <v>114091294</v>
      </c>
      <c r="S21" s="84">
        <v>8845952</v>
      </c>
      <c r="T21" s="84">
        <v>105245342</v>
      </c>
      <c r="U21" s="29">
        <f t="shared" si="0"/>
        <v>855.50017070117542</v>
      </c>
      <c r="V21" s="28">
        <f t="shared" si="1"/>
        <v>5.3503094706141154E-2</v>
      </c>
    </row>
    <row r="22" spans="1:22" ht="10.5" customHeight="1" x14ac:dyDescent="0.2">
      <c r="A22" s="2" t="s">
        <v>42</v>
      </c>
      <c r="B22" s="84">
        <v>172083</v>
      </c>
      <c r="C22" s="84">
        <v>427</v>
      </c>
      <c r="D22" s="84">
        <v>78547</v>
      </c>
      <c r="E22" s="84">
        <v>25933447.27</v>
      </c>
      <c r="F22" s="84">
        <v>90299</v>
      </c>
      <c r="G22" s="84">
        <v>29748423.25</v>
      </c>
      <c r="H22" s="84">
        <v>8516137363.1599998</v>
      </c>
      <c r="I22" s="50">
        <f t="shared" si="2"/>
        <v>49488.545429589212</v>
      </c>
      <c r="J22" s="84">
        <v>52964277</v>
      </c>
      <c r="K22" s="84">
        <v>497563385.12</v>
      </c>
      <c r="L22" s="84">
        <v>161446</v>
      </c>
      <c r="M22" s="84">
        <v>1724863500</v>
      </c>
      <c r="N22" s="84">
        <v>10637</v>
      </c>
      <c r="O22" s="84">
        <v>340479707</v>
      </c>
      <c r="P22" s="84">
        <v>6006195048.039999</v>
      </c>
      <c r="Q22" s="89">
        <v>3179135061</v>
      </c>
      <c r="R22" s="84">
        <v>184389960</v>
      </c>
      <c r="S22" s="84">
        <v>12642978</v>
      </c>
      <c r="T22" s="84">
        <v>171746982</v>
      </c>
      <c r="U22" s="29">
        <f t="shared" si="0"/>
        <v>998.04734924426009</v>
      </c>
      <c r="V22" s="28">
        <f t="shared" si="1"/>
        <v>5.40231788535517E-2</v>
      </c>
    </row>
    <row r="23" spans="1:22" ht="10.5" customHeight="1" x14ac:dyDescent="0.2">
      <c r="A23" s="2" t="s">
        <v>41</v>
      </c>
      <c r="B23" s="84">
        <v>67534</v>
      </c>
      <c r="C23" s="84">
        <v>151</v>
      </c>
      <c r="D23" s="84">
        <v>31533</v>
      </c>
      <c r="E23" s="84">
        <v>10894003</v>
      </c>
      <c r="F23" s="84">
        <v>34691</v>
      </c>
      <c r="G23" s="84">
        <v>11435405</v>
      </c>
      <c r="H23" s="84">
        <v>3704147675</v>
      </c>
      <c r="I23" s="50">
        <f t="shared" si="2"/>
        <v>54848.634391565727</v>
      </c>
      <c r="J23" s="84">
        <v>18761542</v>
      </c>
      <c r="K23" s="84">
        <v>214752432</v>
      </c>
      <c r="L23" s="84">
        <v>63041</v>
      </c>
      <c r="M23" s="84">
        <v>676536000</v>
      </c>
      <c r="N23" s="84">
        <v>4493</v>
      </c>
      <c r="O23" s="84">
        <v>172103327</v>
      </c>
      <c r="P23" s="84">
        <v>2659517458</v>
      </c>
      <c r="Q23" s="89">
        <v>1392674666</v>
      </c>
      <c r="R23" s="84">
        <v>80775144</v>
      </c>
      <c r="S23" s="84">
        <v>4531955</v>
      </c>
      <c r="T23" s="84">
        <v>76243189</v>
      </c>
      <c r="U23" s="29">
        <f t="shared" si="0"/>
        <v>1128.9600645600735</v>
      </c>
      <c r="V23" s="28">
        <f t="shared" si="1"/>
        <v>5.4745871998220147E-2</v>
      </c>
    </row>
    <row r="24" spans="1:22" ht="10.5" customHeight="1" x14ac:dyDescent="0.2">
      <c r="A24" s="2" t="s">
        <v>40</v>
      </c>
      <c r="B24" s="84">
        <v>187237</v>
      </c>
      <c r="C24" s="84">
        <v>450</v>
      </c>
      <c r="D24" s="84">
        <v>89069</v>
      </c>
      <c r="E24" s="84">
        <v>31915946.859999999</v>
      </c>
      <c r="F24" s="84">
        <v>94562</v>
      </c>
      <c r="G24" s="84">
        <v>31530987.52</v>
      </c>
      <c r="H24" s="84">
        <v>10366816600.550001</v>
      </c>
      <c r="I24" s="50">
        <f t="shared" si="2"/>
        <v>55367.350473197075</v>
      </c>
      <c r="J24" s="84">
        <v>295755681</v>
      </c>
      <c r="K24" s="84">
        <v>825029790.5</v>
      </c>
      <c r="L24" s="84">
        <v>173339</v>
      </c>
      <c r="M24" s="84">
        <v>1859889000</v>
      </c>
      <c r="N24" s="84">
        <v>13898</v>
      </c>
      <c r="O24" s="84">
        <v>416450297</v>
      </c>
      <c r="P24" s="84">
        <v>7561203194.0500002</v>
      </c>
      <c r="Q24" s="89">
        <v>4323055492</v>
      </c>
      <c r="R24" s="84">
        <v>250737590</v>
      </c>
      <c r="S24" s="84">
        <v>12578119</v>
      </c>
      <c r="T24" s="84">
        <v>238159471</v>
      </c>
      <c r="U24" s="29">
        <f t="shared" si="0"/>
        <v>1271.9679924373922</v>
      </c>
      <c r="V24" s="28">
        <f t="shared" si="1"/>
        <v>5.5090542196537688E-2</v>
      </c>
    </row>
    <row r="25" spans="1:22" ht="10.5" customHeight="1" x14ac:dyDescent="0.2">
      <c r="A25" s="2" t="s">
        <v>39</v>
      </c>
      <c r="B25" s="84">
        <v>214729</v>
      </c>
      <c r="C25" s="84">
        <v>470</v>
      </c>
      <c r="D25" s="84">
        <v>105288</v>
      </c>
      <c r="E25" s="84">
        <v>40952950.270000003</v>
      </c>
      <c r="F25" s="84">
        <v>105713</v>
      </c>
      <c r="G25" s="84">
        <v>36413901</v>
      </c>
      <c r="H25" s="84">
        <v>13801724280.440001</v>
      </c>
      <c r="I25" s="50">
        <f t="shared" si="2"/>
        <v>64275.08292051842</v>
      </c>
      <c r="J25" s="84">
        <v>116150992.46000001</v>
      </c>
      <c r="K25" s="84">
        <v>893358746.12</v>
      </c>
      <c r="L25" s="84">
        <v>195169</v>
      </c>
      <c r="M25" s="84">
        <v>2118796500</v>
      </c>
      <c r="N25" s="84">
        <v>19560</v>
      </c>
      <c r="O25" s="84">
        <v>587697952.13999999</v>
      </c>
      <c r="P25" s="84">
        <v>10318022074.640001</v>
      </c>
      <c r="Q25" s="89">
        <v>5889580958</v>
      </c>
      <c r="R25" s="84">
        <v>341596230</v>
      </c>
      <c r="S25" s="84">
        <v>13842619</v>
      </c>
      <c r="T25" s="84">
        <v>327753611</v>
      </c>
      <c r="U25" s="29">
        <f t="shared" si="0"/>
        <v>1526.359322681147</v>
      </c>
      <c r="V25" s="28">
        <f t="shared" si="1"/>
        <v>5.5649733544251928E-2</v>
      </c>
    </row>
    <row r="26" spans="1:22" ht="10.5" customHeight="1" x14ac:dyDescent="0.2">
      <c r="A26" s="2" t="s">
        <v>38</v>
      </c>
      <c r="B26" s="84">
        <v>331774</v>
      </c>
      <c r="C26" s="84">
        <v>832</v>
      </c>
      <c r="D26" s="84">
        <v>166441</v>
      </c>
      <c r="E26" s="84">
        <v>74265216.370000005</v>
      </c>
      <c r="F26" s="84">
        <v>160542</v>
      </c>
      <c r="G26" s="84">
        <v>59034895.340000004</v>
      </c>
      <c r="H26" s="84">
        <v>22288220510.080002</v>
      </c>
      <c r="I26" s="50">
        <f t="shared" si="2"/>
        <v>67178.924539234547</v>
      </c>
      <c r="J26" s="84">
        <v>130473566</v>
      </c>
      <c r="K26" s="84">
        <v>1547366921.9099998</v>
      </c>
      <c r="L26" s="84">
        <v>291944</v>
      </c>
      <c r="M26" s="84">
        <v>3285772500</v>
      </c>
      <c r="N26" s="84">
        <v>39830</v>
      </c>
      <c r="O26" s="84">
        <v>796605633.95000005</v>
      </c>
      <c r="P26" s="84">
        <v>16788949020.219999</v>
      </c>
      <c r="Q26" s="89">
        <v>11524655962</v>
      </c>
      <c r="R26" s="84">
        <v>668430041</v>
      </c>
      <c r="S26" s="84">
        <v>23899784</v>
      </c>
      <c r="T26" s="84">
        <v>644530257</v>
      </c>
      <c r="U26" s="29">
        <f t="shared" si="0"/>
        <v>1942.6786215918064</v>
      </c>
      <c r="V26" s="28">
        <f t="shared" si="1"/>
        <v>5.5926203708396655E-2</v>
      </c>
    </row>
    <row r="27" spans="1:22" ht="10.5" customHeight="1" x14ac:dyDescent="0.2">
      <c r="A27" s="2" t="s">
        <v>37</v>
      </c>
      <c r="B27" s="84">
        <v>246168</v>
      </c>
      <c r="C27" s="84">
        <v>596</v>
      </c>
      <c r="D27" s="84">
        <v>124111</v>
      </c>
      <c r="E27" s="84">
        <v>65320833.120000005</v>
      </c>
      <c r="F27" s="84">
        <v>119272</v>
      </c>
      <c r="G27" s="84">
        <v>49034070.919999994</v>
      </c>
      <c r="H27" s="84">
        <v>19723739172.709999</v>
      </c>
      <c r="I27" s="50">
        <f t="shared" si="2"/>
        <v>80123.083311843933</v>
      </c>
      <c r="J27" s="84">
        <v>110076142</v>
      </c>
      <c r="K27" s="84">
        <v>1221809571</v>
      </c>
      <c r="L27" s="84">
        <v>207976</v>
      </c>
      <c r="M27" s="84">
        <v>2492898000</v>
      </c>
      <c r="N27" s="84">
        <v>38192</v>
      </c>
      <c r="O27" s="84">
        <v>907633533</v>
      </c>
      <c r="P27" s="84">
        <v>15211474210.709999</v>
      </c>
      <c r="Q27" s="89">
        <v>11017115140</v>
      </c>
      <c r="R27" s="84">
        <v>638992740</v>
      </c>
      <c r="S27" s="84">
        <v>21501777</v>
      </c>
      <c r="T27" s="84">
        <v>617490963</v>
      </c>
      <c r="U27" s="29">
        <f t="shared" si="0"/>
        <v>2508.4128034513014</v>
      </c>
      <c r="V27" s="28">
        <f t="shared" si="1"/>
        <v>5.6048335263200307E-2</v>
      </c>
    </row>
    <row r="28" spans="1:22" ht="10.5" customHeight="1" x14ac:dyDescent="0.2">
      <c r="A28" s="2" t="s">
        <v>36</v>
      </c>
      <c r="B28" s="84">
        <v>187952</v>
      </c>
      <c r="C28" s="84">
        <v>486</v>
      </c>
      <c r="D28" s="84">
        <v>95806</v>
      </c>
      <c r="E28" s="84">
        <v>58574964.010000005</v>
      </c>
      <c r="F28" s="84">
        <v>90460</v>
      </c>
      <c r="G28" s="84">
        <v>40141198.920000002</v>
      </c>
      <c r="H28" s="84">
        <v>16677094484.629999</v>
      </c>
      <c r="I28" s="50">
        <f t="shared" si="2"/>
        <v>88730.60400862986</v>
      </c>
      <c r="J28" s="84">
        <v>85534113</v>
      </c>
      <c r="K28" s="84">
        <v>938242014</v>
      </c>
      <c r="L28" s="84">
        <v>154291</v>
      </c>
      <c r="M28" s="84">
        <v>1962628500</v>
      </c>
      <c r="N28" s="84">
        <v>33661</v>
      </c>
      <c r="O28" s="84">
        <v>644401389</v>
      </c>
      <c r="P28" s="84">
        <v>13217356694.629999</v>
      </c>
      <c r="Q28" s="89">
        <v>10299360848</v>
      </c>
      <c r="R28" s="84">
        <v>597363177</v>
      </c>
      <c r="S28" s="84">
        <v>19777519</v>
      </c>
      <c r="T28" s="84">
        <v>577585658</v>
      </c>
      <c r="U28" s="29">
        <f t="shared" si="0"/>
        <v>3073.048746488465</v>
      </c>
      <c r="V28" s="28">
        <f t="shared" si="1"/>
        <v>5.6079757426128002E-2</v>
      </c>
    </row>
    <row r="29" spans="1:22" ht="10.5" customHeight="1" x14ac:dyDescent="0.2">
      <c r="A29" s="2" t="s">
        <v>35</v>
      </c>
      <c r="B29" s="84">
        <v>210456</v>
      </c>
      <c r="C29" s="84">
        <v>569</v>
      </c>
      <c r="D29" s="84">
        <v>109732</v>
      </c>
      <c r="E29" s="84">
        <v>76053116.629999995</v>
      </c>
      <c r="F29" s="84">
        <v>99232</v>
      </c>
      <c r="G29" s="84">
        <v>48667529.550000004</v>
      </c>
      <c r="H29" s="84">
        <v>21971434879.599998</v>
      </c>
      <c r="I29" s="50">
        <f t="shared" si="2"/>
        <v>104399.18500589197</v>
      </c>
      <c r="J29" s="84">
        <v>166532983</v>
      </c>
      <c r="K29" s="84">
        <v>1089189625</v>
      </c>
      <c r="L29" s="84">
        <v>166015</v>
      </c>
      <c r="M29" s="84">
        <v>2222041500</v>
      </c>
      <c r="N29" s="84">
        <v>44441</v>
      </c>
      <c r="O29" s="84">
        <v>1082977302</v>
      </c>
      <c r="P29" s="84">
        <v>17743759435.599998</v>
      </c>
      <c r="Q29" s="89">
        <v>14117513087</v>
      </c>
      <c r="R29" s="84">
        <v>818815765</v>
      </c>
      <c r="S29" s="84">
        <v>27651816</v>
      </c>
      <c r="T29" s="84">
        <v>791163949</v>
      </c>
      <c r="U29" s="29">
        <f t="shared" si="0"/>
        <v>3759.2843587258144</v>
      </c>
      <c r="V29" s="28">
        <f t="shared" si="1"/>
        <v>5.6041311534432862E-2</v>
      </c>
    </row>
    <row r="30" spans="1:22" ht="10.5" customHeight="1" x14ac:dyDescent="0.2">
      <c r="A30" s="2" t="s">
        <v>34</v>
      </c>
      <c r="B30" s="84">
        <v>56304</v>
      </c>
      <c r="C30" s="84">
        <v>136</v>
      </c>
      <c r="D30" s="84">
        <v>29960</v>
      </c>
      <c r="E30" s="84">
        <v>22860396</v>
      </c>
      <c r="F30" s="84">
        <v>26014</v>
      </c>
      <c r="G30" s="84">
        <v>13970696</v>
      </c>
      <c r="H30" s="84">
        <v>7889523563.0899992</v>
      </c>
      <c r="I30" s="50">
        <f t="shared" si="2"/>
        <v>140123.67794632708</v>
      </c>
      <c r="J30" s="84">
        <v>46588571</v>
      </c>
      <c r="K30" s="84">
        <v>316004105.25999999</v>
      </c>
      <c r="L30" s="84">
        <v>42936</v>
      </c>
      <c r="M30" s="84">
        <v>589954500</v>
      </c>
      <c r="N30" s="84">
        <v>13368</v>
      </c>
      <c r="O30" s="84">
        <v>366441385.16000003</v>
      </c>
      <c r="P30" s="84">
        <v>6663712143.6700001</v>
      </c>
      <c r="Q30" s="89">
        <v>4360923205</v>
      </c>
      <c r="R30" s="84">
        <v>252933491</v>
      </c>
      <c r="S30" s="84">
        <v>8340089</v>
      </c>
      <c r="T30" s="84">
        <v>244593402</v>
      </c>
      <c r="U30" s="29">
        <f t="shared" si="0"/>
        <v>4344.1567561807333</v>
      </c>
      <c r="V30" s="28">
        <f t="shared" si="1"/>
        <v>5.6087527916006949E-2</v>
      </c>
    </row>
    <row r="31" spans="1:22" ht="10.5" customHeight="1" x14ac:dyDescent="0.2">
      <c r="A31" s="2" t="s">
        <v>33</v>
      </c>
      <c r="B31" s="84">
        <v>170240</v>
      </c>
      <c r="C31" s="84">
        <v>390</v>
      </c>
      <c r="D31" s="84">
        <v>97869</v>
      </c>
      <c r="E31" s="84">
        <v>82645025.729999989</v>
      </c>
      <c r="F31" s="84">
        <v>71385</v>
      </c>
      <c r="G31" s="84">
        <v>42233845</v>
      </c>
      <c r="H31" s="84">
        <v>22617082874.82</v>
      </c>
      <c r="I31" s="50">
        <f t="shared" si="2"/>
        <v>132854.10523273028</v>
      </c>
      <c r="J31" s="84">
        <v>139012536</v>
      </c>
      <c r="K31" s="84">
        <v>839669754</v>
      </c>
      <c r="L31" s="84">
        <v>123283</v>
      </c>
      <c r="M31" s="84">
        <v>1719796500</v>
      </c>
      <c r="N31" s="84">
        <v>46957</v>
      </c>
      <c r="O31" s="84">
        <v>1340420363</v>
      </c>
      <c r="P31" s="84">
        <v>18856208793.82</v>
      </c>
      <c r="Q31" s="89">
        <v>15188317585</v>
      </c>
      <c r="R31" s="84">
        <v>880922743</v>
      </c>
      <c r="S31" s="84">
        <v>21601408</v>
      </c>
      <c r="T31" s="84">
        <v>859321335</v>
      </c>
      <c r="U31" s="29">
        <f t="shared" si="0"/>
        <v>5047.7052102913531</v>
      </c>
      <c r="V31" s="28">
        <f t="shared" si="1"/>
        <v>5.6577782903925233E-2</v>
      </c>
    </row>
    <row r="32" spans="1:22" ht="10.5" customHeight="1" x14ac:dyDescent="0.2">
      <c r="A32" s="1" t="s">
        <v>32</v>
      </c>
      <c r="B32" s="84">
        <v>106407</v>
      </c>
      <c r="C32" s="84">
        <v>240</v>
      </c>
      <c r="D32" s="84">
        <v>62013</v>
      </c>
      <c r="E32" s="84">
        <v>63629326</v>
      </c>
      <c r="F32" s="84">
        <v>43748</v>
      </c>
      <c r="G32" s="84">
        <v>31802467</v>
      </c>
      <c r="H32" s="84">
        <v>16465774998</v>
      </c>
      <c r="I32" s="50">
        <f t="shared" si="2"/>
        <v>154743.34393413967</v>
      </c>
      <c r="J32" s="84">
        <v>167325727</v>
      </c>
      <c r="K32" s="84">
        <v>579556706</v>
      </c>
      <c r="L32" s="84">
        <v>69334</v>
      </c>
      <c r="M32" s="84">
        <v>981865500</v>
      </c>
      <c r="N32" s="84">
        <v>37073</v>
      </c>
      <c r="O32" s="84">
        <v>937970132</v>
      </c>
      <c r="P32" s="84">
        <v>14133708387</v>
      </c>
      <c r="Q32" s="89">
        <v>11621522745</v>
      </c>
      <c r="R32" s="84">
        <v>674048667</v>
      </c>
      <c r="S32" s="84">
        <v>16061828</v>
      </c>
      <c r="T32" s="84">
        <v>657986839</v>
      </c>
      <c r="U32" s="29">
        <f t="shared" si="0"/>
        <v>6183.6800116533686</v>
      </c>
      <c r="V32" s="28">
        <f t="shared" si="1"/>
        <v>5.661795389791667E-2</v>
      </c>
    </row>
    <row r="33" spans="1:22" ht="10.5" customHeight="1" x14ac:dyDescent="0.2">
      <c r="A33" s="2" t="s">
        <v>31</v>
      </c>
      <c r="B33" s="84">
        <v>115949</v>
      </c>
      <c r="C33" s="84">
        <v>292</v>
      </c>
      <c r="D33" s="84">
        <v>68462</v>
      </c>
      <c r="E33" s="84">
        <v>92117039.129999995</v>
      </c>
      <c r="F33" s="84">
        <v>46884</v>
      </c>
      <c r="G33" s="84">
        <v>44630682.009999998</v>
      </c>
      <c r="H33" s="84">
        <v>21988028493</v>
      </c>
      <c r="I33" s="50">
        <f t="shared" si="2"/>
        <v>189635.34392707137</v>
      </c>
      <c r="J33" s="84">
        <v>215696410</v>
      </c>
      <c r="K33" s="84">
        <v>675204764</v>
      </c>
      <c r="L33" s="84">
        <v>64793</v>
      </c>
      <c r="M33" s="84">
        <v>922441500</v>
      </c>
      <c r="N33" s="84">
        <v>51156</v>
      </c>
      <c r="O33" s="84">
        <v>1277761802</v>
      </c>
      <c r="P33" s="84">
        <v>19328316837</v>
      </c>
      <c r="Q33" s="89">
        <v>15942476022</v>
      </c>
      <c r="R33" s="84">
        <v>924663545</v>
      </c>
      <c r="S33" s="84">
        <v>24359187</v>
      </c>
      <c r="T33" s="84">
        <v>900304358</v>
      </c>
      <c r="U33" s="29">
        <f t="shared" si="0"/>
        <v>7764.6582376734596</v>
      </c>
      <c r="V33" s="28">
        <f t="shared" si="1"/>
        <v>5.647205344750808E-2</v>
      </c>
    </row>
    <row r="34" spans="1:22" ht="10.5" customHeight="1" x14ac:dyDescent="0.2">
      <c r="A34" s="2" t="s">
        <v>30</v>
      </c>
      <c r="B34" s="84">
        <v>57554</v>
      </c>
      <c r="C34" s="84">
        <v>157</v>
      </c>
      <c r="D34" s="84">
        <v>33570</v>
      </c>
      <c r="E34" s="84">
        <v>62140496</v>
      </c>
      <c r="F34" s="84">
        <v>23677</v>
      </c>
      <c r="G34" s="84">
        <v>31702970.27</v>
      </c>
      <c r="H34" s="84">
        <v>14608855070</v>
      </c>
      <c r="I34" s="50">
        <f t="shared" si="2"/>
        <v>253828.66646975014</v>
      </c>
      <c r="J34" s="84">
        <v>152520365</v>
      </c>
      <c r="K34" s="84">
        <v>375165276.49000001</v>
      </c>
      <c r="L34" s="84">
        <v>26098</v>
      </c>
      <c r="M34" s="84">
        <v>372639000</v>
      </c>
      <c r="N34" s="84">
        <v>31456</v>
      </c>
      <c r="O34" s="84">
        <v>865493970</v>
      </c>
      <c r="P34" s="84">
        <v>13148077188.51</v>
      </c>
      <c r="Q34" s="89">
        <v>10238184721</v>
      </c>
      <c r="R34" s="84">
        <v>593814783</v>
      </c>
      <c r="S34" s="84">
        <v>17599620</v>
      </c>
      <c r="T34" s="84">
        <v>576215163</v>
      </c>
      <c r="U34" s="29">
        <f t="shared" si="0"/>
        <v>10011.730948326789</v>
      </c>
      <c r="V34" s="28">
        <f t="shared" si="1"/>
        <v>5.6280989130631648E-2</v>
      </c>
    </row>
    <row r="35" spans="1:22" ht="10.5" customHeight="1" x14ac:dyDescent="0.2">
      <c r="A35" s="8" t="s">
        <v>4</v>
      </c>
      <c r="B35" s="85">
        <v>116173</v>
      </c>
      <c r="C35" s="85">
        <v>489</v>
      </c>
      <c r="D35" s="85">
        <v>58878</v>
      </c>
      <c r="E35" s="85">
        <v>319495236.96000004</v>
      </c>
      <c r="F35" s="85">
        <v>56701</v>
      </c>
      <c r="G35" s="85">
        <v>372867453.35000002</v>
      </c>
      <c r="H35" s="85">
        <v>93059849609</v>
      </c>
      <c r="I35" s="90">
        <f t="shared" si="2"/>
        <v>801045.42026977008</v>
      </c>
      <c r="J35" s="85">
        <v>2810179210</v>
      </c>
      <c r="K35" s="85">
        <v>2414005927</v>
      </c>
      <c r="L35" s="85">
        <v>32637</v>
      </c>
      <c r="M35" s="85">
        <v>462157500</v>
      </c>
      <c r="N35" s="85">
        <v>83536</v>
      </c>
      <c r="O35" s="85">
        <v>7157485475</v>
      </c>
      <c r="P35" s="85">
        <v>85836379917</v>
      </c>
      <c r="Q35" s="91">
        <v>57641107895</v>
      </c>
      <c r="R35" s="85">
        <v>3343184182</v>
      </c>
      <c r="S35" s="85">
        <v>270366142</v>
      </c>
      <c r="T35" s="85">
        <v>3072818040</v>
      </c>
      <c r="U35" s="92">
        <f t="shared" si="0"/>
        <v>26450.363165279367</v>
      </c>
      <c r="V35" s="28">
        <f t="shared" si="1"/>
        <v>5.3309489567714356E-2</v>
      </c>
    </row>
    <row r="36" spans="1:22" ht="10.5" customHeight="1" thickBot="1" x14ac:dyDescent="0.25">
      <c r="A36" s="25" t="s">
        <v>1</v>
      </c>
      <c r="B36" s="31">
        <f t="shared" ref="B36:T36" si="3">SUM(B13:B35)</f>
        <v>4454154</v>
      </c>
      <c r="C36" s="31">
        <f t="shared" si="3"/>
        <v>940596</v>
      </c>
      <c r="D36" s="31">
        <f t="shared" si="3"/>
        <v>1683378</v>
      </c>
      <c r="E36" s="31">
        <f t="shared" si="3"/>
        <v>1133317513.0900002</v>
      </c>
      <c r="F36" s="31">
        <f t="shared" si="3"/>
        <v>2340054</v>
      </c>
      <c r="G36" s="31">
        <f t="shared" si="3"/>
        <v>1175234863.1699998</v>
      </c>
      <c r="H36" s="31">
        <f t="shared" si="3"/>
        <v>405006175469.68005</v>
      </c>
      <c r="I36" s="31">
        <f>H36/B36</f>
        <v>90927.744184345676</v>
      </c>
      <c r="J36" s="31">
        <f t="shared" si="3"/>
        <v>7352701279.46</v>
      </c>
      <c r="K36" s="31">
        <f t="shared" si="3"/>
        <v>21961645968.470005</v>
      </c>
      <c r="L36" s="31">
        <f t="shared" si="3"/>
        <v>3823833</v>
      </c>
      <c r="M36" s="31">
        <f t="shared" si="3"/>
        <v>42345249000</v>
      </c>
      <c r="N36" s="31">
        <f t="shared" si="3"/>
        <v>630321</v>
      </c>
      <c r="O36" s="31">
        <f t="shared" si="3"/>
        <v>24403043011</v>
      </c>
      <c r="P36" s="31">
        <f t="shared" si="3"/>
        <v>323648938769.67004</v>
      </c>
      <c r="Q36" s="31">
        <f t="shared" si="3"/>
        <v>179615399910</v>
      </c>
      <c r="R36" s="31">
        <f t="shared" si="3"/>
        <v>10849907515</v>
      </c>
      <c r="S36" s="31">
        <f t="shared" si="3"/>
        <v>569361034.49000001</v>
      </c>
      <c r="T36" s="31">
        <f t="shared" si="3"/>
        <v>10280546480.51</v>
      </c>
      <c r="U36" s="32">
        <f t="shared" si="0"/>
        <v>2308.0806098105277</v>
      </c>
      <c r="V36" s="33">
        <f>T36/SUM(Q14:Q35)</f>
        <v>5.4956399862214705E-2</v>
      </c>
    </row>
    <row r="37" spans="1:22" ht="11.25" customHeight="1" thickBot="1" x14ac:dyDescent="0.25">
      <c r="A37" s="43" t="s">
        <v>101</v>
      </c>
      <c r="B37" s="74"/>
      <c r="C37" s="74"/>
      <c r="D37" s="74"/>
      <c r="E37" s="74"/>
      <c r="F37" s="74"/>
      <c r="G37" s="74"/>
      <c r="H37" s="45"/>
      <c r="I37" s="45"/>
      <c r="J37" s="45"/>
      <c r="K37" s="46" t="s">
        <v>15</v>
      </c>
      <c r="L37" s="45"/>
      <c r="M37" s="46"/>
      <c r="N37" s="46"/>
      <c r="O37" s="46"/>
      <c r="P37" s="48"/>
      <c r="Q37" s="48"/>
      <c r="R37" s="48"/>
      <c r="S37" s="48"/>
      <c r="T37" s="45"/>
      <c r="U37" s="49"/>
      <c r="V37" s="49"/>
    </row>
    <row r="38" spans="1:22" ht="10.5" customHeight="1" x14ac:dyDescent="0.2">
      <c r="A38" s="2" t="s">
        <v>5</v>
      </c>
      <c r="B38" s="88">
        <v>74095</v>
      </c>
      <c r="C38" s="88">
        <v>73544</v>
      </c>
      <c r="D38" s="88">
        <v>513</v>
      </c>
      <c r="E38" s="88">
        <v>569429</v>
      </c>
      <c r="F38" s="88">
        <v>19611</v>
      </c>
      <c r="G38" s="88">
        <v>27865969</v>
      </c>
      <c r="H38" s="93">
        <v>-12386808210</v>
      </c>
      <c r="I38" s="95">
        <f t="shared" ref="I38:I57" si="4">H38/B38</f>
        <v>-167174.68398677374</v>
      </c>
      <c r="J38" s="88">
        <v>962869330</v>
      </c>
      <c r="K38" s="88">
        <v>284275012</v>
      </c>
      <c r="L38" s="88">
        <v>47445</v>
      </c>
      <c r="M38" s="88">
        <v>490734000</v>
      </c>
      <c r="N38" s="88">
        <v>26650</v>
      </c>
      <c r="O38" s="88">
        <v>122148036</v>
      </c>
      <c r="P38" s="93">
        <v>-12321095928</v>
      </c>
      <c r="Q38" s="93">
        <v>-3793047429</v>
      </c>
      <c r="R38" s="88">
        <v>1912753</v>
      </c>
      <c r="S38" s="88">
        <v>203468</v>
      </c>
      <c r="T38" s="88">
        <v>1709285</v>
      </c>
      <c r="U38" s="60">
        <f t="shared" ref="U38:U57" si="5">T38/B38</f>
        <v>23.068830555368109</v>
      </c>
      <c r="V38" s="38">
        <f t="shared" ref="V38:V57" si="6">T38/H38</f>
        <v>-1.3799236825351639E-4</v>
      </c>
    </row>
    <row r="39" spans="1:22" ht="10.5" customHeight="1" x14ac:dyDescent="0.2">
      <c r="A39" s="12" t="s">
        <v>67</v>
      </c>
      <c r="B39" s="84">
        <v>215807</v>
      </c>
      <c r="C39" s="84">
        <v>208555</v>
      </c>
      <c r="D39" s="84">
        <v>1426</v>
      </c>
      <c r="E39" s="84">
        <v>266947.84999999998</v>
      </c>
      <c r="F39" s="84">
        <v>127680</v>
      </c>
      <c r="G39" s="84">
        <v>8097102.4800000004</v>
      </c>
      <c r="H39" s="89">
        <v>463252441.92000002</v>
      </c>
      <c r="I39" s="37">
        <f t="shared" si="4"/>
        <v>2146.6052626652518</v>
      </c>
      <c r="J39" s="84">
        <v>11605928</v>
      </c>
      <c r="K39" s="84">
        <v>12670182</v>
      </c>
      <c r="L39" s="84">
        <v>204957</v>
      </c>
      <c r="M39" s="84">
        <v>1713228000</v>
      </c>
      <c r="N39" s="84">
        <v>10850</v>
      </c>
      <c r="O39" s="84">
        <v>25137637.289999999</v>
      </c>
      <c r="P39" s="94">
        <v>-1276177449.3699999</v>
      </c>
      <c r="Q39" s="94">
        <v>-1252863509</v>
      </c>
      <c r="R39" s="84">
        <v>406611</v>
      </c>
      <c r="S39" s="84">
        <v>9095</v>
      </c>
      <c r="T39" s="84">
        <v>397516</v>
      </c>
      <c r="U39" s="39">
        <f t="shared" si="5"/>
        <v>1.8419977109176255</v>
      </c>
      <c r="V39" s="38">
        <f t="shared" si="6"/>
        <v>8.5809801315337223E-4</v>
      </c>
    </row>
    <row r="40" spans="1:22" ht="10.5" customHeight="1" x14ac:dyDescent="0.2">
      <c r="A40" s="12" t="s">
        <v>66</v>
      </c>
      <c r="B40" s="84">
        <v>419251</v>
      </c>
      <c r="C40" s="84">
        <v>301182</v>
      </c>
      <c r="D40" s="84">
        <v>34505</v>
      </c>
      <c r="E40" s="84">
        <v>2462588.9099999997</v>
      </c>
      <c r="F40" s="84">
        <v>302889</v>
      </c>
      <c r="G40" s="84">
        <v>40975065.25</v>
      </c>
      <c r="H40" s="89">
        <v>2994372450.6099997</v>
      </c>
      <c r="I40" s="37">
        <f t="shared" si="4"/>
        <v>7142.1951303872847</v>
      </c>
      <c r="J40" s="84">
        <v>21249856</v>
      </c>
      <c r="K40" s="84">
        <v>57123699</v>
      </c>
      <c r="L40" s="84">
        <v>412847</v>
      </c>
      <c r="M40" s="84">
        <v>3679243500</v>
      </c>
      <c r="N40" s="84">
        <v>6404</v>
      </c>
      <c r="O40" s="84">
        <v>51466587.460000001</v>
      </c>
      <c r="P40" s="94">
        <v>-772211479.85000002</v>
      </c>
      <c r="Q40" s="94">
        <v>-759478656</v>
      </c>
      <c r="R40" s="84">
        <v>9760177</v>
      </c>
      <c r="S40" s="84">
        <v>769351</v>
      </c>
      <c r="T40" s="84">
        <v>8990826</v>
      </c>
      <c r="U40" s="39">
        <f t="shared" si="5"/>
        <v>21.44497210501585</v>
      </c>
      <c r="V40" s="38">
        <f t="shared" si="6"/>
        <v>3.0025743785374562E-3</v>
      </c>
    </row>
    <row r="41" spans="1:22" ht="10.5" customHeight="1" x14ac:dyDescent="0.2">
      <c r="A41" s="12" t="s">
        <v>65</v>
      </c>
      <c r="B41" s="84">
        <v>381853</v>
      </c>
      <c r="C41" s="84">
        <v>152982</v>
      </c>
      <c r="D41" s="84">
        <v>101314</v>
      </c>
      <c r="E41" s="84">
        <v>14745147.41</v>
      </c>
      <c r="F41" s="84">
        <v>226551</v>
      </c>
      <c r="G41" s="84">
        <v>45781847.5</v>
      </c>
      <c r="H41" s="89">
        <v>4778222963.2700005</v>
      </c>
      <c r="I41" s="37">
        <f t="shared" si="4"/>
        <v>12513.252385787202</v>
      </c>
      <c r="J41" s="84">
        <v>16492443</v>
      </c>
      <c r="K41" s="84">
        <v>140107769.88</v>
      </c>
      <c r="L41" s="84">
        <v>374683</v>
      </c>
      <c r="M41" s="84">
        <v>3665403000</v>
      </c>
      <c r="N41" s="84">
        <v>7170</v>
      </c>
      <c r="O41" s="84">
        <v>69611517</v>
      </c>
      <c r="P41" s="89">
        <v>919593119.38999999</v>
      </c>
      <c r="Q41" s="89">
        <v>874907406</v>
      </c>
      <c r="R41" s="84">
        <v>64664566</v>
      </c>
      <c r="S41" s="84">
        <v>7961388</v>
      </c>
      <c r="T41" s="84">
        <v>56703178</v>
      </c>
      <c r="U41" s="39">
        <f t="shared" si="5"/>
        <v>148.49478202344881</v>
      </c>
      <c r="V41" s="38">
        <f t="shared" si="6"/>
        <v>1.1867001275552638E-2</v>
      </c>
    </row>
    <row r="42" spans="1:22" ht="10.5" customHeight="1" x14ac:dyDescent="0.2">
      <c r="A42" s="12" t="s">
        <v>64</v>
      </c>
      <c r="B42" s="84">
        <v>347321</v>
      </c>
      <c r="C42" s="84">
        <v>52495</v>
      </c>
      <c r="D42" s="84">
        <v>125644</v>
      </c>
      <c r="E42" s="84">
        <v>23313049.789999999</v>
      </c>
      <c r="F42" s="84">
        <v>196044</v>
      </c>
      <c r="G42" s="84">
        <v>53014385.160000004</v>
      </c>
      <c r="H42" s="89">
        <v>6054988062.6199999</v>
      </c>
      <c r="I42" s="37">
        <f t="shared" si="4"/>
        <v>17433.406164959793</v>
      </c>
      <c r="J42" s="84">
        <v>19756225</v>
      </c>
      <c r="K42" s="84">
        <v>242750626.18000001</v>
      </c>
      <c r="L42" s="84">
        <v>339065</v>
      </c>
      <c r="M42" s="84">
        <v>3464247000</v>
      </c>
      <c r="N42" s="84">
        <v>8256</v>
      </c>
      <c r="O42" s="84">
        <v>85242707</v>
      </c>
      <c r="P42" s="89">
        <v>2282503954.4400001</v>
      </c>
      <c r="Q42" s="89">
        <v>2183984053</v>
      </c>
      <c r="R42" s="84">
        <v>133161037</v>
      </c>
      <c r="S42" s="84">
        <v>21667078</v>
      </c>
      <c r="T42" s="84">
        <v>111493959</v>
      </c>
      <c r="U42" s="39">
        <f t="shared" si="5"/>
        <v>321.01128063088612</v>
      </c>
      <c r="V42" s="38">
        <f t="shared" si="6"/>
        <v>1.8413572057771561E-2</v>
      </c>
    </row>
    <row r="43" spans="1:22" ht="10.5" customHeight="1" x14ac:dyDescent="0.2">
      <c r="A43" s="12" t="s">
        <v>63</v>
      </c>
      <c r="B43" s="84">
        <v>310298</v>
      </c>
      <c r="C43" s="84">
        <v>18466</v>
      </c>
      <c r="D43" s="84">
        <v>126334</v>
      </c>
      <c r="E43" s="84">
        <v>28839346.199999999</v>
      </c>
      <c r="F43" s="84">
        <v>167653</v>
      </c>
      <c r="G43" s="84">
        <v>49888515.629999995</v>
      </c>
      <c r="H43" s="89">
        <v>6967642577.7700005</v>
      </c>
      <c r="I43" s="37">
        <f t="shared" si="4"/>
        <v>22454.680912445456</v>
      </c>
      <c r="J43" s="84">
        <v>19723411</v>
      </c>
      <c r="K43" s="84">
        <v>330283580.38</v>
      </c>
      <c r="L43" s="84">
        <v>300903</v>
      </c>
      <c r="M43" s="84">
        <v>3135841500</v>
      </c>
      <c r="N43" s="84">
        <v>9395</v>
      </c>
      <c r="O43" s="84">
        <v>119288903</v>
      </c>
      <c r="P43" s="89">
        <v>3401952005.3899999</v>
      </c>
      <c r="Q43" s="89">
        <v>3254563345</v>
      </c>
      <c r="R43" s="84">
        <v>195784056</v>
      </c>
      <c r="S43" s="84">
        <v>22505596</v>
      </c>
      <c r="T43" s="84">
        <v>173278460</v>
      </c>
      <c r="U43" s="39">
        <f t="shared" si="5"/>
        <v>558.42596471778745</v>
      </c>
      <c r="V43" s="38">
        <f t="shared" si="6"/>
        <v>2.4869022494471569E-2</v>
      </c>
    </row>
    <row r="44" spans="1:22" ht="10.5" customHeight="1" x14ac:dyDescent="0.2">
      <c r="A44" s="12" t="s">
        <v>62</v>
      </c>
      <c r="B44" s="84">
        <v>280115</v>
      </c>
      <c r="C44" s="84">
        <v>13880</v>
      </c>
      <c r="D44" s="84">
        <v>118508</v>
      </c>
      <c r="E44" s="84">
        <v>31533892.32</v>
      </c>
      <c r="F44" s="84">
        <v>147276</v>
      </c>
      <c r="G44" s="84">
        <v>45643359.490000002</v>
      </c>
      <c r="H44" s="89">
        <v>7690705243.1800003</v>
      </c>
      <c r="I44" s="37">
        <f t="shared" si="4"/>
        <v>27455.528062331545</v>
      </c>
      <c r="J44" s="84">
        <v>20666594</v>
      </c>
      <c r="K44" s="84">
        <v>417108388.5</v>
      </c>
      <c r="L44" s="84">
        <v>268983</v>
      </c>
      <c r="M44" s="84">
        <v>2846556000</v>
      </c>
      <c r="N44" s="84">
        <v>11132</v>
      </c>
      <c r="O44" s="84">
        <v>126273873</v>
      </c>
      <c r="P44" s="89">
        <v>4321433575.6800003</v>
      </c>
      <c r="Q44" s="89">
        <v>4137775204</v>
      </c>
      <c r="R44" s="84">
        <v>245330194</v>
      </c>
      <c r="S44" s="84">
        <v>21513757</v>
      </c>
      <c r="T44" s="84">
        <v>223816437</v>
      </c>
      <c r="U44" s="39">
        <f t="shared" si="5"/>
        <v>799.01625046855759</v>
      </c>
      <c r="V44" s="38">
        <f t="shared" si="6"/>
        <v>2.9102199333211606E-2</v>
      </c>
    </row>
    <row r="45" spans="1:22" ht="10.5" customHeight="1" x14ac:dyDescent="0.2">
      <c r="A45" s="12" t="s">
        <v>61</v>
      </c>
      <c r="B45" s="84">
        <v>457661</v>
      </c>
      <c r="C45" s="84">
        <v>22852</v>
      </c>
      <c r="D45" s="84">
        <v>202166</v>
      </c>
      <c r="E45" s="84">
        <v>62712161.359999999</v>
      </c>
      <c r="F45" s="84">
        <v>233526</v>
      </c>
      <c r="G45" s="84">
        <v>74534263.120000005</v>
      </c>
      <c r="H45" s="89">
        <v>15891703513.85</v>
      </c>
      <c r="I45" s="37">
        <f t="shared" si="4"/>
        <v>34723.744242681809</v>
      </c>
      <c r="J45" s="84">
        <v>40842747.460000001</v>
      </c>
      <c r="K45" s="84">
        <v>1015827171.34</v>
      </c>
      <c r="L45" s="84">
        <v>430110</v>
      </c>
      <c r="M45" s="84">
        <v>4651386000</v>
      </c>
      <c r="N45" s="84">
        <v>27551</v>
      </c>
      <c r="O45" s="84">
        <v>321992488.13999999</v>
      </c>
      <c r="P45" s="89">
        <v>9943340601.8299999</v>
      </c>
      <c r="Q45" s="89">
        <v>9487198231</v>
      </c>
      <c r="R45" s="84">
        <v>559205800</v>
      </c>
      <c r="S45" s="84">
        <v>33608253</v>
      </c>
      <c r="T45" s="84">
        <v>525597547</v>
      </c>
      <c r="U45" s="39">
        <f t="shared" si="5"/>
        <v>1148.4429457611639</v>
      </c>
      <c r="V45" s="38">
        <f t="shared" si="6"/>
        <v>3.3073707078786686E-2</v>
      </c>
    </row>
    <row r="46" spans="1:22" ht="10.5" customHeight="1" x14ac:dyDescent="0.2">
      <c r="A46" s="12" t="s">
        <v>60</v>
      </c>
      <c r="B46" s="84">
        <v>333266</v>
      </c>
      <c r="C46" s="84">
        <v>17622</v>
      </c>
      <c r="D46" s="84">
        <v>154418</v>
      </c>
      <c r="E46" s="84">
        <v>59280732.850000001</v>
      </c>
      <c r="F46" s="84">
        <v>163799</v>
      </c>
      <c r="G46" s="84">
        <v>55691644.199999996</v>
      </c>
      <c r="H46" s="89">
        <v>14915476997.140001</v>
      </c>
      <c r="I46" s="37">
        <f t="shared" si="4"/>
        <v>44755.471596682532</v>
      </c>
      <c r="J46" s="84">
        <v>45196608</v>
      </c>
      <c r="K46" s="84">
        <v>1237391461.6400001</v>
      </c>
      <c r="L46" s="84">
        <v>299652</v>
      </c>
      <c r="M46" s="84">
        <v>3383692500</v>
      </c>
      <c r="N46" s="84">
        <v>33614</v>
      </c>
      <c r="O46" s="84">
        <v>405297933.94999999</v>
      </c>
      <c r="P46" s="89">
        <v>9934291709.5500011</v>
      </c>
      <c r="Q46" s="89">
        <v>9406344294</v>
      </c>
      <c r="R46" s="84">
        <v>552257088</v>
      </c>
      <c r="S46" s="84">
        <v>23153373</v>
      </c>
      <c r="T46" s="84">
        <v>529103715</v>
      </c>
      <c r="U46" s="39">
        <f t="shared" si="5"/>
        <v>1587.6318466330199</v>
      </c>
      <c r="V46" s="38">
        <f t="shared" si="6"/>
        <v>3.5473469276339875E-2</v>
      </c>
    </row>
    <row r="47" spans="1:22" ht="10.5" customHeight="1" x14ac:dyDescent="0.2">
      <c r="A47" s="12" t="s">
        <v>59</v>
      </c>
      <c r="B47" s="84">
        <v>262201</v>
      </c>
      <c r="C47" s="84">
        <v>14245</v>
      </c>
      <c r="D47" s="84">
        <v>122542</v>
      </c>
      <c r="E47" s="84">
        <v>56918266.839999996</v>
      </c>
      <c r="F47" s="84">
        <v>128507</v>
      </c>
      <c r="G47" s="84">
        <v>48350806.350000001</v>
      </c>
      <c r="H47" s="89">
        <v>14379350082.18</v>
      </c>
      <c r="I47" s="37">
        <f t="shared" si="4"/>
        <v>54840.942949035285</v>
      </c>
      <c r="J47" s="84">
        <v>47692810</v>
      </c>
      <c r="K47" s="84">
        <v>1455232410.6100001</v>
      </c>
      <c r="L47" s="84">
        <v>226096</v>
      </c>
      <c r="M47" s="84">
        <v>2713845000</v>
      </c>
      <c r="N47" s="84">
        <v>36105</v>
      </c>
      <c r="O47" s="84">
        <v>464565279</v>
      </c>
      <c r="P47" s="89">
        <v>9793400202.5699997</v>
      </c>
      <c r="Q47" s="89">
        <v>9192916879</v>
      </c>
      <c r="R47" s="84">
        <v>538592573</v>
      </c>
      <c r="S47" s="84">
        <v>20178480</v>
      </c>
      <c r="T47" s="84">
        <v>518414093</v>
      </c>
      <c r="U47" s="39">
        <f t="shared" si="5"/>
        <v>1977.1629131849231</v>
      </c>
      <c r="V47" s="38">
        <f t="shared" si="6"/>
        <v>3.6052679017980011E-2</v>
      </c>
    </row>
    <row r="48" spans="1:22" ht="10.5" customHeight="1" x14ac:dyDescent="0.2">
      <c r="A48" s="12" t="s">
        <v>58</v>
      </c>
      <c r="B48" s="84">
        <v>214175</v>
      </c>
      <c r="C48" s="84">
        <v>11060</v>
      </c>
      <c r="D48" s="84">
        <v>101286</v>
      </c>
      <c r="E48" s="84">
        <v>54369775.340000004</v>
      </c>
      <c r="F48" s="84">
        <v>104721</v>
      </c>
      <c r="G48" s="84">
        <v>42373178.280000001</v>
      </c>
      <c r="H48" s="89">
        <v>13889884686.629999</v>
      </c>
      <c r="I48" s="37">
        <f t="shared" si="4"/>
        <v>64852.969238379825</v>
      </c>
      <c r="J48" s="84">
        <v>51728473</v>
      </c>
      <c r="K48" s="84">
        <v>1505152122.7600002</v>
      </c>
      <c r="L48" s="84">
        <v>180513</v>
      </c>
      <c r="M48" s="84">
        <v>2303763000</v>
      </c>
      <c r="N48" s="84">
        <v>33662</v>
      </c>
      <c r="O48" s="84">
        <v>471195035</v>
      </c>
      <c r="P48" s="89">
        <v>9661503001.8699989</v>
      </c>
      <c r="Q48" s="89">
        <v>9008062394</v>
      </c>
      <c r="R48" s="84">
        <v>526598315</v>
      </c>
      <c r="S48" s="84">
        <v>18544241.490000002</v>
      </c>
      <c r="T48" s="84">
        <v>508054073.50999999</v>
      </c>
      <c r="U48" s="39">
        <f t="shared" si="5"/>
        <v>2372.1446177658459</v>
      </c>
      <c r="V48" s="38">
        <f t="shared" si="6"/>
        <v>3.6577270796138296E-2</v>
      </c>
    </row>
    <row r="49" spans="1:22" ht="10.5" customHeight="1" x14ac:dyDescent="0.2">
      <c r="A49" s="12" t="s">
        <v>57</v>
      </c>
      <c r="B49" s="84">
        <v>180323</v>
      </c>
      <c r="C49" s="84">
        <v>8372</v>
      </c>
      <c r="D49" s="84">
        <v>87920</v>
      </c>
      <c r="E49" s="84">
        <v>52337912.960000001</v>
      </c>
      <c r="F49" s="84">
        <v>86313</v>
      </c>
      <c r="G49" s="84">
        <v>37795631.170000002</v>
      </c>
      <c r="H49" s="89">
        <v>13497197678</v>
      </c>
      <c r="I49" s="37">
        <f t="shared" si="4"/>
        <v>74850.117167527162</v>
      </c>
      <c r="J49" s="84">
        <v>48326067</v>
      </c>
      <c r="K49" s="84">
        <v>1481544436.2599998</v>
      </c>
      <c r="L49" s="84">
        <v>148973</v>
      </c>
      <c r="M49" s="84">
        <v>1990491000</v>
      </c>
      <c r="N49" s="84">
        <v>31350</v>
      </c>
      <c r="O49" s="84">
        <v>475253460</v>
      </c>
      <c r="P49" s="89">
        <v>9598234848.7400017</v>
      </c>
      <c r="Q49" s="89">
        <v>8911829708</v>
      </c>
      <c r="R49" s="84">
        <v>520044604</v>
      </c>
      <c r="S49" s="84">
        <v>18305926</v>
      </c>
      <c r="T49" s="84">
        <v>501738678</v>
      </c>
      <c r="U49" s="39">
        <f t="shared" si="5"/>
        <v>2782.4441585377349</v>
      </c>
      <c r="V49" s="38">
        <f t="shared" si="6"/>
        <v>3.7173544462330725E-2</v>
      </c>
    </row>
    <row r="50" spans="1:22" ht="10.5" customHeight="1" x14ac:dyDescent="0.2">
      <c r="A50" s="12" t="s">
        <v>56</v>
      </c>
      <c r="B50" s="84">
        <v>152960</v>
      </c>
      <c r="C50" s="84">
        <v>6679</v>
      </c>
      <c r="D50" s="84">
        <v>76648</v>
      </c>
      <c r="E50" s="84">
        <v>50256571.440000005</v>
      </c>
      <c r="F50" s="84">
        <v>71438</v>
      </c>
      <c r="G50" s="84">
        <v>33505307.969999999</v>
      </c>
      <c r="H50" s="89">
        <v>12980253856.860001</v>
      </c>
      <c r="I50" s="37">
        <f t="shared" si="4"/>
        <v>84860.446239932018</v>
      </c>
      <c r="J50" s="84">
        <v>48821280</v>
      </c>
      <c r="K50" s="84">
        <v>1424091228.24</v>
      </c>
      <c r="L50" s="84">
        <v>123043</v>
      </c>
      <c r="M50" s="84">
        <v>1691428500</v>
      </c>
      <c r="N50" s="84">
        <v>29917</v>
      </c>
      <c r="O50" s="84">
        <v>487054646</v>
      </c>
      <c r="P50" s="89">
        <v>9426500762.6199989</v>
      </c>
      <c r="Q50" s="89">
        <v>8728193454</v>
      </c>
      <c r="R50" s="84">
        <v>508654011</v>
      </c>
      <c r="S50" s="84">
        <v>16770664</v>
      </c>
      <c r="T50" s="84">
        <v>491883347</v>
      </c>
      <c r="U50" s="39">
        <f t="shared" si="5"/>
        <v>3215.7645593619245</v>
      </c>
      <c r="V50" s="38">
        <f t="shared" si="6"/>
        <v>3.7894740151021164E-2</v>
      </c>
    </row>
    <row r="51" spans="1:22" ht="10.5" customHeight="1" x14ac:dyDescent="0.2">
      <c r="A51" s="12" t="s">
        <v>55</v>
      </c>
      <c r="B51" s="84">
        <v>128394</v>
      </c>
      <c r="C51" s="84">
        <v>5342</v>
      </c>
      <c r="D51" s="84">
        <v>65086</v>
      </c>
      <c r="E51" s="84">
        <v>47118537.130000003</v>
      </c>
      <c r="F51" s="84">
        <v>59388</v>
      </c>
      <c r="G51" s="84">
        <v>30256137</v>
      </c>
      <c r="H51" s="89">
        <v>12178463757.669998</v>
      </c>
      <c r="I51" s="37">
        <f t="shared" si="4"/>
        <v>94852.280929560555</v>
      </c>
      <c r="J51" s="84">
        <v>49728433</v>
      </c>
      <c r="K51" s="84">
        <v>1315066292.1600001</v>
      </c>
      <c r="L51" s="84">
        <v>100035</v>
      </c>
      <c r="M51" s="84">
        <v>1402032000</v>
      </c>
      <c r="N51" s="84">
        <v>28359</v>
      </c>
      <c r="O51" s="84">
        <v>491807004</v>
      </c>
      <c r="P51" s="89">
        <v>9019286894.5099983</v>
      </c>
      <c r="Q51" s="89">
        <v>8315548825</v>
      </c>
      <c r="R51" s="84">
        <v>484303555</v>
      </c>
      <c r="S51" s="84">
        <v>15915110</v>
      </c>
      <c r="T51" s="84">
        <v>468388445</v>
      </c>
      <c r="U51" s="39">
        <f t="shared" si="5"/>
        <v>3648.0555555555557</v>
      </c>
      <c r="V51" s="38">
        <f t="shared" si="6"/>
        <v>3.8460388298565892E-2</v>
      </c>
    </row>
    <row r="52" spans="1:22" ht="10.5" customHeight="1" x14ac:dyDescent="0.2">
      <c r="A52" s="12" t="s">
        <v>54</v>
      </c>
      <c r="B52" s="84">
        <v>353495</v>
      </c>
      <c r="C52" s="84">
        <v>12456</v>
      </c>
      <c r="D52" s="84">
        <v>197456</v>
      </c>
      <c r="E52" s="84">
        <v>179733523.62</v>
      </c>
      <c r="F52" s="84">
        <v>146237</v>
      </c>
      <c r="G52" s="84">
        <v>94720230.299999982</v>
      </c>
      <c r="H52" s="89">
        <v>42607171996.979996</v>
      </c>
      <c r="I52" s="37">
        <f t="shared" si="4"/>
        <v>120531.1871369609</v>
      </c>
      <c r="J52" s="84">
        <v>232375437</v>
      </c>
      <c r="K52" s="84">
        <v>3857078456.4000001</v>
      </c>
      <c r="L52" s="84">
        <v>240728</v>
      </c>
      <c r="M52" s="84">
        <v>3425514000</v>
      </c>
      <c r="N52" s="84">
        <v>112767</v>
      </c>
      <c r="O52" s="84">
        <v>2173626967.1599998</v>
      </c>
      <c r="P52" s="89">
        <v>33383328010.420002</v>
      </c>
      <c r="Q52" s="89">
        <v>30343737978</v>
      </c>
      <c r="R52" s="84">
        <v>1763537296</v>
      </c>
      <c r="S52" s="84">
        <v>40044470</v>
      </c>
      <c r="T52" s="84">
        <v>1723492826</v>
      </c>
      <c r="U52" s="39">
        <f t="shared" si="5"/>
        <v>4875.5790774975603</v>
      </c>
      <c r="V52" s="38">
        <f t="shared" si="6"/>
        <v>4.04507679158373E-2</v>
      </c>
    </row>
    <row r="53" spans="1:22" ht="10.5" customHeight="1" x14ac:dyDescent="0.2">
      <c r="A53" s="12" t="s">
        <v>53</v>
      </c>
      <c r="B53" s="84">
        <v>136027</v>
      </c>
      <c r="C53" s="84">
        <v>4974</v>
      </c>
      <c r="D53" s="84">
        <v>75569</v>
      </c>
      <c r="E53" s="84">
        <v>105342527</v>
      </c>
      <c r="F53" s="84">
        <v>56069</v>
      </c>
      <c r="G53" s="84">
        <v>53991357.950000003</v>
      </c>
      <c r="H53" s="89">
        <v>23335856029</v>
      </c>
      <c r="I53" s="37">
        <f t="shared" si="4"/>
        <v>171553.11834415226</v>
      </c>
      <c r="J53" s="84">
        <v>185409673</v>
      </c>
      <c r="K53" s="84">
        <v>1501868536.8199999</v>
      </c>
      <c r="L53" s="84">
        <v>69445</v>
      </c>
      <c r="M53" s="84">
        <v>993543000</v>
      </c>
      <c r="N53" s="84">
        <v>66582</v>
      </c>
      <c r="O53" s="84">
        <v>1448007750</v>
      </c>
      <c r="P53" s="89">
        <v>19577846415.18</v>
      </c>
      <c r="Q53" s="89">
        <v>17138590855</v>
      </c>
      <c r="R53" s="84">
        <v>994569247</v>
      </c>
      <c r="S53" s="84">
        <v>26388737</v>
      </c>
      <c r="T53" s="84">
        <v>968180510</v>
      </c>
      <c r="U53" s="39">
        <f t="shared" si="5"/>
        <v>7117.5612929786002</v>
      </c>
      <c r="V53" s="38">
        <f t="shared" si="6"/>
        <v>4.1488964827209256E-2</v>
      </c>
    </row>
    <row r="54" spans="1:22" ht="10.5" customHeight="1" x14ac:dyDescent="0.2">
      <c r="A54" s="12" t="s">
        <v>52</v>
      </c>
      <c r="B54" s="84">
        <v>151966</v>
      </c>
      <c r="C54" s="84">
        <v>8530</v>
      </c>
      <c r="D54" s="84">
        <v>75371</v>
      </c>
      <c r="E54" s="84">
        <v>202023914.06999999</v>
      </c>
      <c r="F54" s="84">
        <v>68996</v>
      </c>
      <c r="G54" s="84">
        <v>131814995.80999999</v>
      </c>
      <c r="H54" s="89">
        <v>43901928203</v>
      </c>
      <c r="I54" s="37">
        <f t="shared" si="4"/>
        <v>288893.09584380715</v>
      </c>
      <c r="J54" s="84">
        <v>638288914</v>
      </c>
      <c r="K54" s="84">
        <v>1610102483.3</v>
      </c>
      <c r="L54" s="84">
        <v>49503</v>
      </c>
      <c r="M54" s="84">
        <v>702003000</v>
      </c>
      <c r="N54" s="84">
        <v>102463</v>
      </c>
      <c r="O54" s="84">
        <v>2739235879</v>
      </c>
      <c r="P54" s="89">
        <v>39488875754.699997</v>
      </c>
      <c r="Q54" s="89">
        <v>31296260285</v>
      </c>
      <c r="R54" s="84">
        <v>1815746652</v>
      </c>
      <c r="S54" s="84">
        <v>71144056</v>
      </c>
      <c r="T54" s="84">
        <v>1744602596</v>
      </c>
      <c r="U54" s="39">
        <f t="shared" si="5"/>
        <v>11480.21660108182</v>
      </c>
      <c r="V54" s="38">
        <f t="shared" si="6"/>
        <v>3.9738632616158849E-2</v>
      </c>
    </row>
    <row r="55" spans="1:22" ht="10.5" customHeight="1" x14ac:dyDescent="0.2">
      <c r="A55" s="12" t="s">
        <v>51</v>
      </c>
      <c r="B55" s="84">
        <v>30485</v>
      </c>
      <c r="C55" s="84">
        <v>3064</v>
      </c>
      <c r="D55" s="84">
        <v>10985</v>
      </c>
      <c r="E55" s="84">
        <v>68764677</v>
      </c>
      <c r="F55" s="84">
        <v>17077</v>
      </c>
      <c r="G55" s="84">
        <v>80641802.160000011</v>
      </c>
      <c r="H55" s="89">
        <v>20839347295</v>
      </c>
      <c r="I55" s="37">
        <f t="shared" si="4"/>
        <v>683593.48187633266</v>
      </c>
      <c r="J55" s="84">
        <v>518123817</v>
      </c>
      <c r="K55" s="84">
        <v>496845264</v>
      </c>
      <c r="L55" s="84">
        <v>4868</v>
      </c>
      <c r="M55" s="84">
        <v>66414000</v>
      </c>
      <c r="N55" s="84">
        <v>25617</v>
      </c>
      <c r="O55" s="84">
        <v>1116543781</v>
      </c>
      <c r="P55" s="89">
        <v>19677668067</v>
      </c>
      <c r="Q55" s="89">
        <v>12120999957</v>
      </c>
      <c r="R55" s="84">
        <v>703088881</v>
      </c>
      <c r="S55" s="84">
        <v>49941905</v>
      </c>
      <c r="T55" s="84">
        <v>653146976</v>
      </c>
      <c r="U55" s="39">
        <f t="shared" si="5"/>
        <v>21425.1919304576</v>
      </c>
      <c r="V55" s="38">
        <f t="shared" si="6"/>
        <v>3.1342007345724787E-2</v>
      </c>
    </row>
    <row r="56" spans="1:22" ht="10.5" customHeight="1" x14ac:dyDescent="0.2">
      <c r="A56" s="8" t="s">
        <v>14</v>
      </c>
      <c r="B56" s="85">
        <v>24461</v>
      </c>
      <c r="C56" s="84">
        <v>4296</v>
      </c>
      <c r="D56" s="84">
        <v>5687</v>
      </c>
      <c r="E56" s="85">
        <v>92728512</v>
      </c>
      <c r="F56" s="84">
        <v>16279</v>
      </c>
      <c r="G56" s="85">
        <v>220293264.34999999</v>
      </c>
      <c r="H56" s="89">
        <v>160027165844</v>
      </c>
      <c r="I56" s="37">
        <f t="shared" si="4"/>
        <v>6542135.0657781772</v>
      </c>
      <c r="J56" s="84">
        <v>4373803233</v>
      </c>
      <c r="K56" s="85">
        <v>3577126847</v>
      </c>
      <c r="L56" s="85">
        <v>1984</v>
      </c>
      <c r="M56" s="85">
        <v>25884000</v>
      </c>
      <c r="N56" s="85">
        <v>22477</v>
      </c>
      <c r="O56" s="85">
        <v>13209293527</v>
      </c>
      <c r="P56" s="89">
        <v>147588664703</v>
      </c>
      <c r="Q56" s="91">
        <v>21019876636</v>
      </c>
      <c r="R56" s="84">
        <v>1232290099</v>
      </c>
      <c r="S56" s="85">
        <v>160736086</v>
      </c>
      <c r="T56" s="84">
        <v>1071554013</v>
      </c>
      <c r="U56" s="39">
        <f t="shared" si="5"/>
        <v>43806.631495032911</v>
      </c>
      <c r="V56" s="38">
        <f t="shared" si="6"/>
        <v>6.6960756778295244E-3</v>
      </c>
    </row>
    <row r="57" spans="1:22" ht="10.5" customHeight="1" thickBot="1" x14ac:dyDescent="0.25">
      <c r="A57" s="25" t="s">
        <v>1</v>
      </c>
      <c r="B57" s="31">
        <f t="shared" ref="B57:H57" si="7">SUM(B38:B56)</f>
        <v>4454154</v>
      </c>
      <c r="C57" s="31">
        <f t="shared" si="7"/>
        <v>940596</v>
      </c>
      <c r="D57" s="31">
        <f t="shared" si="7"/>
        <v>1683378</v>
      </c>
      <c r="E57" s="31">
        <f t="shared" si="7"/>
        <v>1133317513.0899999</v>
      </c>
      <c r="F57" s="31">
        <f t="shared" si="7"/>
        <v>2340054</v>
      </c>
      <c r="G57" s="31">
        <f t="shared" si="7"/>
        <v>1175234863.1699998</v>
      </c>
      <c r="H57" s="31">
        <f t="shared" si="7"/>
        <v>405006175469.67999</v>
      </c>
      <c r="I57" s="31">
        <f t="shared" si="4"/>
        <v>90927.744184345662</v>
      </c>
      <c r="J57" s="31">
        <f>SUM(J38:J56)</f>
        <v>7352701279.46</v>
      </c>
      <c r="K57" s="31">
        <f t="shared" ref="K57:T57" si="8">SUM(K38:K56)</f>
        <v>21961645968.470001</v>
      </c>
      <c r="L57" s="31">
        <f t="shared" si="8"/>
        <v>3823833</v>
      </c>
      <c r="M57" s="31">
        <f>SUM(M38:M56)</f>
        <v>42345249000</v>
      </c>
      <c r="N57" s="31">
        <f>SUM(N38:N56)</f>
        <v>630321</v>
      </c>
      <c r="O57" s="31">
        <f t="shared" si="8"/>
        <v>24403043011</v>
      </c>
      <c r="P57" s="31">
        <f t="shared" si="8"/>
        <v>323648938769.66998</v>
      </c>
      <c r="Q57" s="31">
        <f t="shared" si="8"/>
        <v>179615399910</v>
      </c>
      <c r="R57" s="31">
        <f t="shared" si="8"/>
        <v>10849907515</v>
      </c>
      <c r="S57" s="31">
        <f t="shared" si="8"/>
        <v>569361034.49000001</v>
      </c>
      <c r="T57" s="31">
        <f t="shared" si="8"/>
        <v>10280546480.51</v>
      </c>
      <c r="U57" s="61">
        <f t="shared" si="5"/>
        <v>2308.0806098105277</v>
      </c>
      <c r="V57" s="35">
        <f t="shared" si="6"/>
        <v>2.5383678331787889E-2</v>
      </c>
    </row>
    <row r="58" spans="1:22" ht="10.5" customHeight="1" x14ac:dyDescent="0.2">
      <c r="A58" s="76" t="s">
        <v>114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8"/>
      <c r="V58" s="83"/>
    </row>
    <row r="59" spans="1:22" ht="10.5" customHeight="1" x14ac:dyDescent="0.2">
      <c r="A59" s="76" t="s">
        <v>111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8"/>
      <c r="V59" s="83"/>
    </row>
    <row r="60" spans="1:22" ht="10.5" customHeight="1" x14ac:dyDescent="0.2">
      <c r="A60" s="81" t="s">
        <v>112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77"/>
      <c r="M60" s="77"/>
      <c r="N60" s="77"/>
      <c r="O60" s="77"/>
      <c r="P60" s="77"/>
      <c r="Q60" s="77"/>
      <c r="R60" s="77"/>
      <c r="S60" s="77"/>
      <c r="T60" s="77"/>
      <c r="U60" s="78"/>
      <c r="V60" s="83"/>
    </row>
    <row r="61" spans="1:22" ht="10.5" customHeight="1" x14ac:dyDescent="0.2">
      <c r="A61" s="81" t="s">
        <v>125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77"/>
      <c r="M61" s="77"/>
      <c r="N61" s="77"/>
      <c r="O61" s="77"/>
      <c r="P61" s="77"/>
      <c r="Q61" s="77"/>
      <c r="R61" s="77"/>
      <c r="S61" s="77"/>
      <c r="T61" s="77"/>
      <c r="U61" s="78"/>
      <c r="V61" s="83"/>
    </row>
    <row r="62" spans="1:22" ht="10.5" customHeight="1" x14ac:dyDescent="0.2">
      <c r="A62" s="82" t="s">
        <v>135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0"/>
      <c r="Q62" s="80"/>
      <c r="R62" s="80"/>
      <c r="S62" s="80"/>
      <c r="T62" s="80"/>
      <c r="U62" s="80"/>
      <c r="V62" s="80"/>
    </row>
    <row r="63" spans="1:22" ht="10.5" customHeight="1" x14ac:dyDescent="0.2">
      <c r="A63" s="82" t="s">
        <v>133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0"/>
      <c r="Q63" s="80"/>
      <c r="R63" s="80"/>
      <c r="S63" s="80"/>
      <c r="T63" s="80"/>
      <c r="U63" s="80"/>
      <c r="V63" s="80"/>
    </row>
    <row r="64" spans="1:22" ht="10.5" customHeight="1" x14ac:dyDescent="0.2">
      <c r="A64" s="82" t="s">
        <v>134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0"/>
      <c r="Q64" s="80"/>
      <c r="R64" s="80"/>
      <c r="S64" s="80"/>
      <c r="T64" s="80"/>
      <c r="U64" s="80"/>
      <c r="V64" s="80"/>
    </row>
    <row r="65" spans="1:22" ht="10.5" customHeight="1" x14ac:dyDescent="0.2">
      <c r="A65" s="82" t="s">
        <v>137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0"/>
      <c r="Q65" s="80"/>
      <c r="R65" s="80"/>
      <c r="S65" s="77"/>
      <c r="T65" s="77"/>
      <c r="U65" s="78"/>
      <c r="V65" s="83"/>
    </row>
    <row r="66" spans="1:22" ht="10.5" customHeight="1" x14ac:dyDescent="0.2">
      <c r="A66" s="81" t="s">
        <v>136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0"/>
      <c r="Q66" s="80"/>
      <c r="R66" s="80"/>
      <c r="S66" s="80"/>
      <c r="T66" s="80"/>
      <c r="U66" s="80"/>
      <c r="V66" s="80"/>
    </row>
    <row r="67" spans="1:22" ht="10.5" customHeight="1" x14ac:dyDescent="0.2">
      <c r="A67" s="81" t="s">
        <v>126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0"/>
      <c r="Q67" s="80"/>
      <c r="R67" s="80"/>
      <c r="S67" s="80"/>
      <c r="T67" s="80"/>
      <c r="U67" s="80"/>
      <c r="V67" s="80"/>
    </row>
    <row r="68" spans="1:22" ht="10.5" customHeight="1" x14ac:dyDescent="0.2">
      <c r="A68" s="82" t="s">
        <v>127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0"/>
      <c r="Q68" s="80"/>
      <c r="R68" s="80"/>
      <c r="S68" s="80"/>
      <c r="T68" s="80"/>
      <c r="U68" s="80"/>
      <c r="V68" s="80"/>
    </row>
    <row r="69" spans="1:22" ht="10.5" customHeight="1" x14ac:dyDescent="0.2">
      <c r="A69" s="82" t="s">
        <v>115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0"/>
      <c r="Q69" s="80"/>
      <c r="R69" s="80"/>
      <c r="S69" s="80"/>
      <c r="T69" s="80"/>
      <c r="U69" s="80"/>
      <c r="V69" s="80"/>
    </row>
    <row r="70" spans="1:22" ht="10.5" customHeight="1" x14ac:dyDescent="0.2">
      <c r="A70" s="76" t="s">
        <v>130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80"/>
      <c r="S70" s="80"/>
      <c r="T70" s="80"/>
      <c r="U70" s="80"/>
      <c r="V70" s="80"/>
    </row>
    <row r="71" spans="1:22" ht="10.5" customHeight="1" x14ac:dyDescent="0.2">
      <c r="A71" s="81" t="s">
        <v>131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0"/>
      <c r="Q71" s="80"/>
      <c r="R71" s="80"/>
      <c r="S71" s="80"/>
      <c r="T71" s="80"/>
      <c r="U71" s="80"/>
      <c r="V71" s="80"/>
    </row>
    <row r="72" spans="1:22" ht="10.5" customHeight="1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</row>
    <row r="74" spans="1:22" ht="10.5" customHeight="1" x14ac:dyDescent="0.2">
      <c r="A74" s="11" t="s">
        <v>113</v>
      </c>
      <c r="H74" s="56"/>
      <c r="J74" s="56"/>
      <c r="K74" s="56"/>
      <c r="L74" s="56"/>
      <c r="M74" s="56"/>
      <c r="P74" s="56"/>
      <c r="Q74" s="56"/>
      <c r="R74" s="56"/>
      <c r="S74" s="56"/>
      <c r="T74" s="56"/>
    </row>
  </sheetData>
  <phoneticPr fontId="0" type="noConversion"/>
  <printOptions horizontalCentered="1"/>
  <pageMargins left="0" right="0" top="0.4" bottom="0" header="0" footer="0"/>
  <pageSetup scale="74" orientation="landscape" r:id="rId1"/>
  <headerFooter alignWithMargins="0"/>
  <ignoredErrors>
    <ignoredError sqref="I57 I36" formula="1"/>
    <ignoredError sqref="V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All Returns </vt:lpstr>
      <vt:lpstr>' 2014 Calculation All Returns 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2016-11-01T15:49:47Z</cp:lastPrinted>
  <dcterms:created xsi:type="dcterms:W3CDTF">2005-06-27T11:45:55Z</dcterms:created>
  <dcterms:modified xsi:type="dcterms:W3CDTF">2016-11-16T14:37:49Z</dcterms:modified>
</cp:coreProperties>
</file>