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120" windowWidth="11940" windowHeight="6240" tabRatio="895"/>
  </bookViews>
  <sheets>
    <sheet name=" 2013 Calculation All Returns " sheetId="1" r:id="rId1"/>
  </sheets>
  <definedNames>
    <definedName name="_xlnm.Print_Area" localSheetId="0">' 2013 Calculation All Returns '!$A$1:$T$69</definedName>
  </definedNames>
  <calcPr calcId="125725" calcOnSave="0"/>
</workbook>
</file>

<file path=xl/calcChain.xml><?xml version="1.0" encoding="utf-8"?>
<calcChain xmlns="http://schemas.openxmlformats.org/spreadsheetml/2006/main">
  <c r="S56" i="1"/>
  <c r="S55"/>
  <c r="S54"/>
  <c r="S53"/>
  <c r="S52"/>
  <c r="S51"/>
  <c r="S50"/>
  <c r="S49"/>
  <c r="S48"/>
  <c r="S47"/>
  <c r="S46"/>
  <c r="S45"/>
  <c r="S44"/>
  <c r="S43"/>
  <c r="S42"/>
  <c r="S41"/>
  <c r="S40"/>
  <c r="S39"/>
  <c r="S38"/>
  <c r="S35"/>
  <c r="S34"/>
  <c r="S33"/>
  <c r="S32"/>
  <c r="S31"/>
  <c r="S30"/>
  <c r="S29"/>
  <c r="S28"/>
  <c r="S27"/>
  <c r="S26"/>
  <c r="S25"/>
  <c r="S24"/>
  <c r="S23"/>
  <c r="S22"/>
  <c r="S21"/>
  <c r="S20"/>
  <c r="S19"/>
  <c r="S18"/>
  <c r="S17"/>
  <c r="S16"/>
  <c r="S15"/>
  <c r="S14"/>
  <c r="T56" l="1"/>
  <c r="T55"/>
  <c r="T54"/>
  <c r="T53"/>
  <c r="T52"/>
  <c r="T51"/>
  <c r="T50"/>
  <c r="T49"/>
  <c r="T48"/>
  <c r="T47"/>
  <c r="T46"/>
  <c r="T45"/>
  <c r="T44"/>
  <c r="T43"/>
  <c r="T42"/>
  <c r="T41"/>
  <c r="T40"/>
  <c r="T39"/>
  <c r="T38"/>
  <c r="T35"/>
  <c r="T34"/>
  <c r="T33"/>
  <c r="T32"/>
  <c r="T31"/>
  <c r="T30"/>
  <c r="T29"/>
  <c r="T28"/>
  <c r="T27"/>
  <c r="T26"/>
  <c r="T25"/>
  <c r="T24"/>
  <c r="T23"/>
  <c r="T22"/>
  <c r="T21"/>
  <c r="T20"/>
  <c r="T19"/>
  <c r="T18"/>
  <c r="T17"/>
  <c r="T16"/>
  <c r="T15"/>
  <c r="T14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C57" l="1"/>
  <c r="C36"/>
  <c r="J36" l="1"/>
  <c r="H36"/>
  <c r="H57"/>
  <c r="J57"/>
  <c r="L36"/>
  <c r="L57"/>
  <c r="M57"/>
  <c r="P57"/>
  <c r="O57"/>
  <c r="K57"/>
  <c r="I57"/>
  <c r="N57"/>
  <c r="R36"/>
  <c r="P36"/>
  <c r="O36"/>
  <c r="N36"/>
  <c r="M36"/>
  <c r="K36"/>
  <c r="I36"/>
  <c r="F57"/>
  <c r="G36"/>
  <c r="D57"/>
  <c r="E57" s="1"/>
  <c r="D36"/>
  <c r="E36" s="1"/>
  <c r="B36"/>
  <c r="R57"/>
  <c r="G57"/>
  <c r="F36"/>
  <c r="B57"/>
  <c r="Q36"/>
  <c r="Q57"/>
  <c r="S57" l="1"/>
  <c r="S36"/>
  <c r="T36"/>
  <c r="T57"/>
</calcChain>
</file>

<file path=xl/sharedStrings.xml><?xml version="1.0" encoding="utf-8"?>
<sst xmlns="http://schemas.openxmlformats.org/spreadsheetml/2006/main" count="163" uniqueCount="133">
  <si>
    <t>No Taxable Income</t>
  </si>
  <si>
    <t>TOTAL</t>
  </si>
  <si>
    <t>Deductions</t>
  </si>
  <si>
    <t>[$]</t>
  </si>
  <si>
    <t xml:space="preserve"> 200,001 or more</t>
  </si>
  <si>
    <t>Non-Positive AGI</t>
  </si>
  <si>
    <t>Tax</t>
  </si>
  <si>
    <t xml:space="preserve">Total </t>
  </si>
  <si>
    <t>Rate*</t>
  </si>
  <si>
    <t xml:space="preserve">Computed </t>
  </si>
  <si>
    <t>Credits</t>
  </si>
  <si>
    <t>Per</t>
  </si>
  <si>
    <t>Additions</t>
  </si>
  <si>
    <t>Return</t>
  </si>
  <si>
    <t>[%]</t>
  </si>
  <si>
    <t xml:space="preserve"> 1,000,000 or more</t>
  </si>
  <si>
    <t>B.  BY SIZE OF FEDERAL ADJUSTED GROSS INCOME</t>
  </si>
  <si>
    <t xml:space="preserve">       A.  BY SIZE OF NC TAXABLE INCOME</t>
  </si>
  <si>
    <t>ALL RETURNS</t>
  </si>
  <si>
    <t xml:space="preserve">[includes </t>
  </si>
  <si>
    <t xml:space="preserve">returns </t>
  </si>
  <si>
    <t>[before</t>
  </si>
  <si>
    <t>[after</t>
  </si>
  <si>
    <t>with</t>
  </si>
  <si>
    <t>residency</t>
  </si>
  <si>
    <t>deficit]</t>
  </si>
  <si>
    <t>proration]</t>
  </si>
  <si>
    <t xml:space="preserve">    Taken**</t>
  </si>
  <si>
    <t>Number</t>
  </si>
  <si>
    <t>of</t>
  </si>
  <si>
    <t>Allowance</t>
  </si>
  <si>
    <t>Returns</t>
  </si>
  <si>
    <t xml:space="preserve"> Tax</t>
  </si>
  <si>
    <t xml:space="preserve"> 160,001 - 200,000</t>
  </si>
  <si>
    <t xml:space="preserve"> 120,001 - 160,000</t>
  </si>
  <si>
    <t xml:space="preserve"> 100,001 - 120,000</t>
  </si>
  <si>
    <t xml:space="preserve">   80,001 - 100,000</t>
  </si>
  <si>
    <t xml:space="preserve">   75,001 -   80,000</t>
  </si>
  <si>
    <t xml:space="preserve">   60,001 -   75,000</t>
  </si>
  <si>
    <t xml:space="preserve">   50,001 -   60,000</t>
  </si>
  <si>
    <t xml:space="preserve">   40,001 -   50,000</t>
  </si>
  <si>
    <t xml:space="preserve">   30,001 -   40,000</t>
  </si>
  <si>
    <t xml:space="preserve">   25,001 -   30,000</t>
  </si>
  <si>
    <t xml:space="preserve">   21,251 -   25,000</t>
  </si>
  <si>
    <t xml:space="preserve">   20,001 -   21,250 </t>
  </si>
  <si>
    <t xml:space="preserve">   17,001 -   20,000</t>
  </si>
  <si>
    <t xml:space="preserve">   15,001 -   17,000</t>
  </si>
  <si>
    <t xml:space="preserve">   12,751 -   15,000</t>
  </si>
  <si>
    <t xml:space="preserve">   10,626 -   12,750</t>
  </si>
  <si>
    <t xml:space="preserve">   10,001 -   10,625</t>
  </si>
  <si>
    <t xml:space="preserve">     6,001 -   10,000</t>
  </si>
  <si>
    <t xml:space="preserve">     4,001 -     6,000</t>
  </si>
  <si>
    <t xml:space="preserve">     2,001 -     4,000</t>
  </si>
  <si>
    <t>$          1 -     2,000</t>
  </si>
  <si>
    <t xml:space="preserve"> 500,000 - 999,999</t>
  </si>
  <si>
    <t xml:space="preserve"> 200,000 - 499,999</t>
  </si>
  <si>
    <t xml:space="preserve"> 150,000 - 199,999</t>
  </si>
  <si>
    <t xml:space="preserve"> 100,000 - 149,999</t>
  </si>
  <si>
    <t xml:space="preserve">   90,000 -   99,999</t>
  </si>
  <si>
    <t xml:space="preserve">   80,000 -   89,999</t>
  </si>
  <si>
    <t xml:space="preserve">   70,000 -   79,999</t>
  </si>
  <si>
    <t xml:space="preserve">   60,000 -   69,999</t>
  </si>
  <si>
    <t xml:space="preserve">   50,000 -   59,999</t>
  </si>
  <si>
    <t xml:space="preserve">   40,000 -   49,999</t>
  </si>
  <si>
    <t xml:space="preserve">   30,000 -   39,999</t>
  </si>
  <si>
    <t xml:space="preserve">   25,000 -   29,999</t>
  </si>
  <si>
    <t xml:space="preserve">   20,000 -   24,999</t>
  </si>
  <si>
    <t xml:space="preserve">   15,000 -   19,999</t>
  </si>
  <si>
    <t xml:space="preserve">   10,000 -   14,999</t>
  </si>
  <si>
    <t xml:space="preserve">     4,000 -     9,999</t>
  </si>
  <si>
    <t>$          1 -     3,999</t>
  </si>
  <si>
    <t>Exemp-</t>
  </si>
  <si>
    <t>tions</t>
  </si>
  <si>
    <t>Claimed</t>
  </si>
  <si>
    <t xml:space="preserve">   Standard Deduction</t>
  </si>
  <si>
    <t>Amount</t>
  </si>
  <si>
    <t xml:space="preserve">                Deductions Claimed Pursuant to</t>
  </si>
  <si>
    <t xml:space="preserve">  Itemized  Deductions</t>
  </si>
  <si>
    <t>++$2,500 ($2,000 for higher income levels) per exemption claimed on federal income tax return; allowable amount based on filing status and FAGI.</t>
  </si>
  <si>
    <t>Deduction</t>
  </si>
  <si>
    <t xml:space="preserve">    Personal Exemption</t>
  </si>
  <si>
    <t xml:space="preserve">            Allowance++:</t>
  </si>
  <si>
    <t>Value</t>
  </si>
  <si>
    <t>Aver-</t>
  </si>
  <si>
    <t>age</t>
  </si>
  <si>
    <t>Liability</t>
  </si>
  <si>
    <t xml:space="preserve">[after </t>
  </si>
  <si>
    <t>application</t>
  </si>
  <si>
    <t>of credits]</t>
  </si>
  <si>
    <t>Filed</t>
  </si>
  <si>
    <t xml:space="preserve"> **Tax credits taken=value of nonrefundable credits plus the portion of refundable credits (NC-EITC) used to reduce tax liability.    </t>
  </si>
  <si>
    <t xml:space="preserve">   *Effective tax rate for FAGI basis=Net Tax as a % of Federal Adjusted Gross Income </t>
  </si>
  <si>
    <r>
      <rPr>
        <b/>
        <sz val="8"/>
        <rFont val="Calibri"/>
        <family val="2"/>
      </rPr>
      <t xml:space="preserve">    [§</t>
    </r>
    <r>
      <rPr>
        <b/>
        <sz val="8"/>
        <rFont val="Times New Roman"/>
        <family val="1"/>
      </rPr>
      <t>105-134.6.(a2)] by Type+:</t>
    </r>
  </si>
  <si>
    <t xml:space="preserve">     Claiming itemized deductions on the federal return is a prerequisite for claiming itemized deductions on the NC D-400 return.  NC does not allow a deduction for state and local taxes and foreign income taxes. </t>
  </si>
  <si>
    <t xml:space="preserve">     Basic standard deduction allowances vary according to filing status: MFJ/QW=$6,000; S=$3,000; MFS=$3,000; and HoH=$4,400.  Additional standard deduction allowances of $600 (married individuals) </t>
  </si>
  <si>
    <t xml:space="preserve">     or $750 (unmarried individuals) apply for the aged or blind.</t>
  </si>
  <si>
    <t xml:space="preserve">            Modifications</t>
  </si>
  <si>
    <t xml:space="preserve"> Computed NC Taxable Income</t>
  </si>
  <si>
    <t xml:space="preserve">Federal </t>
  </si>
  <si>
    <t xml:space="preserve">                     to</t>
  </si>
  <si>
    <t xml:space="preserve">   [includes returns with deficit]</t>
  </si>
  <si>
    <t>Net</t>
  </si>
  <si>
    <t>AGI</t>
  </si>
  <si>
    <t xml:space="preserve">                Federal</t>
  </si>
  <si>
    <t xml:space="preserve">                       AGI:</t>
  </si>
  <si>
    <t>Effec-</t>
  </si>
  <si>
    <t>Federal</t>
  </si>
  <si>
    <t>tive</t>
  </si>
  <si>
    <t>Statuses]</t>
  </si>
  <si>
    <t>Filing</t>
  </si>
  <si>
    <t>[Com-</t>
  </si>
  <si>
    <t>bined</t>
  </si>
  <si>
    <t>[No</t>
  </si>
  <si>
    <t>Lia-</t>
  </si>
  <si>
    <t>bility]</t>
  </si>
  <si>
    <t>NCTI Level</t>
  </si>
  <si>
    <t>FAGI Level</t>
  </si>
  <si>
    <t xml:space="preserve">               of</t>
  </si>
  <si>
    <t xml:space="preserve">          Returns</t>
  </si>
  <si>
    <t xml:space="preserve">            Filed:</t>
  </si>
  <si>
    <t>Income Level</t>
  </si>
  <si>
    <t xml:space="preserve">           Number</t>
  </si>
  <si>
    <t xml:space="preserve">Net Tax </t>
  </si>
  <si>
    <t>[All</t>
  </si>
  <si>
    <t>Returns]</t>
  </si>
  <si>
    <t xml:space="preserve">   *Effective tax rate for NCTI basis=Net Tax as a % of Computed NC Net Taxable Income [after residency proration] for returns with positive taxable income</t>
  </si>
  <si>
    <t>Gross</t>
  </si>
  <si>
    <r>
      <t xml:space="preserve">   +In calculating NC taxable income, a taxpayer may deduct either the allowable NC standard deduction amount based on filing status </t>
    </r>
    <r>
      <rPr>
        <b/>
        <i/>
        <sz val="9"/>
        <rFont val="Times New Roman"/>
        <family val="1"/>
      </rPr>
      <t xml:space="preserve">or </t>
    </r>
    <r>
      <rPr>
        <b/>
        <sz val="9"/>
        <rFont val="Times New Roman"/>
        <family val="1"/>
      </rPr>
      <t>the itemized deductions amount claimed under the Code.</t>
    </r>
  </si>
  <si>
    <t>TABLE 1.   TAX YEAR 2013 INDIVIDUAL INCOME TAX CALCULATION BY INCOME LEVEL</t>
  </si>
  <si>
    <t xml:space="preserve">     Source: 2013 individual income tax extract.   Statistical summaries are compiled from personal income tax information extracted from tax year 2013 D-400 and D-400TC forms processed within the DOR dynamic integrated</t>
  </si>
  <si>
    <t xml:space="preserve">     tax system during 2014; the extract is a composite database consisting of both audited and unaudited (edited and unedited) data that is subject to and may include inconsistencies resultant of taxpayer and/or processing error.</t>
  </si>
  <si>
    <t xml:space="preserve">     Amounts shown include a total value of $47,764,619 in NC-EITC used as offset to reduce computed tax liability.  Any portion of NC-EITC that exceeds tax liability is refundable to the taxpayer.</t>
  </si>
  <si>
    <t xml:space="preserve">     Number of returns filed with no tax liability=count of returns with $0 tax liability after application of tax credits (nonrefundable tax credits plus the portion of refundable EITC used to offset tax liability)</t>
  </si>
</sst>
</file>

<file path=xl/styles.xml><?xml version="1.0" encoding="utf-8"?>
<styleSheet xmlns="http://schemas.openxmlformats.org/spreadsheetml/2006/main">
  <numFmts count="2">
    <numFmt numFmtId="41" formatCode="_(* #,##0_);_(* \(#,##0\);_(* &quot;-&quot;_);_(@_)"/>
    <numFmt numFmtId="164" formatCode="_(* #,##0_);_(* \(#,##0\);_(* &quot;-&quot;??_);_(@_)"/>
  </numFmts>
  <fonts count="7">
    <font>
      <sz val="10"/>
      <name val="Arial"/>
    </font>
    <font>
      <b/>
      <sz val="8"/>
      <name val="Times New Roman"/>
      <family val="1"/>
    </font>
    <font>
      <sz val="10"/>
      <name val="Courier"/>
      <family val="3"/>
    </font>
    <font>
      <b/>
      <sz val="8"/>
      <name val="Calibri"/>
      <family val="2"/>
    </font>
    <font>
      <b/>
      <sz val="9"/>
      <name val="Times New Roman"/>
      <family val="1"/>
    </font>
    <font>
      <sz val="9"/>
      <name val="Arial"/>
      <family val="2"/>
    </font>
    <font>
      <b/>
      <i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7" fontId="2" fillId="0" borderId="0"/>
  </cellStyleXfs>
  <cellXfs count="91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1" fillId="2" borderId="0" xfId="0" applyFont="1" applyFill="1" applyBorder="1"/>
    <xf numFmtId="164" fontId="1" fillId="2" borderId="0" xfId="0" applyNumberFormat="1" applyFont="1" applyFill="1" applyBorder="1" applyAlignment="1">
      <alignment horizontal="centerContinuous"/>
    </xf>
    <xf numFmtId="0" fontId="1" fillId="2" borderId="0" xfId="0" applyFont="1" applyFill="1" applyAlignment="1">
      <alignment horizontal="centerContinuous"/>
    </xf>
    <xf numFmtId="0" fontId="1" fillId="2" borderId="1" xfId="0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3" xfId="0" applyFont="1" applyFill="1" applyBorder="1"/>
    <xf numFmtId="164" fontId="1" fillId="2" borderId="0" xfId="0" applyNumberFormat="1" applyFont="1" applyFill="1" applyAlignment="1">
      <alignment horizontal="centerContinuous"/>
    </xf>
    <xf numFmtId="0" fontId="1" fillId="2" borderId="0" xfId="0" applyFont="1" applyFill="1" applyBorder="1" applyAlignment="1">
      <alignment horizontal="center"/>
    </xf>
    <xf numFmtId="0" fontId="0" fillId="2" borderId="0" xfId="0" applyFill="1"/>
    <xf numFmtId="37" fontId="1" fillId="2" borderId="0" xfId="0" applyNumberFormat="1" applyFont="1" applyFill="1" applyBorder="1"/>
    <xf numFmtId="41" fontId="1" fillId="2" borderId="0" xfId="0" applyNumberFormat="1" applyFont="1" applyFill="1"/>
    <xf numFmtId="164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/>
    </xf>
    <xf numFmtId="0" fontId="1" fillId="2" borderId="7" xfId="0" applyFont="1" applyFill="1" applyBorder="1"/>
    <xf numFmtId="37" fontId="1" fillId="2" borderId="0" xfId="1" applyFont="1" applyFill="1" applyBorder="1" applyAlignment="1">
      <alignment horizontal="centerContinuous"/>
    </xf>
    <xf numFmtId="164" fontId="1" fillId="2" borderId="0" xfId="1" applyNumberFormat="1" applyFont="1" applyFill="1" applyBorder="1" applyAlignment="1">
      <alignment horizontal="centerContinuous"/>
    </xf>
    <xf numFmtId="10" fontId="1" fillId="2" borderId="0" xfId="0" applyNumberFormat="1" applyFont="1" applyFill="1"/>
    <xf numFmtId="4" fontId="1" fillId="2" borderId="2" xfId="0" applyNumberFormat="1" applyFont="1" applyFill="1" applyBorder="1"/>
    <xf numFmtId="0" fontId="0" fillId="2" borderId="1" xfId="0" applyFill="1" applyBorder="1"/>
    <xf numFmtId="3" fontId="1" fillId="2" borderId="10" xfId="0" applyNumberFormat="1" applyFont="1" applyFill="1" applyBorder="1"/>
    <xf numFmtId="4" fontId="1" fillId="2" borderId="10" xfId="0" applyNumberFormat="1" applyFont="1" applyFill="1" applyBorder="1"/>
    <xf numFmtId="10" fontId="1" fillId="2" borderId="11" xfId="0" applyNumberFormat="1" applyFont="1" applyFill="1" applyBorder="1"/>
    <xf numFmtId="3" fontId="1" fillId="2" borderId="5" xfId="0" applyNumberFormat="1" applyFont="1" applyFill="1" applyBorder="1" applyAlignment="1">
      <alignment horizontal="right"/>
    </xf>
    <xf numFmtId="10" fontId="1" fillId="2" borderId="11" xfId="0" applyNumberFormat="1" applyFont="1" applyFill="1" applyBorder="1" applyAlignment="1">
      <alignment horizontal="right"/>
    </xf>
    <xf numFmtId="41" fontId="1" fillId="2" borderId="6" xfId="0" applyNumberFormat="1" applyFont="1" applyFill="1" applyBorder="1"/>
    <xf numFmtId="3" fontId="1" fillId="3" borderId="2" xfId="0" applyNumberFormat="1" applyFont="1" applyFill="1" applyBorder="1"/>
    <xf numFmtId="10" fontId="1" fillId="3" borderId="0" xfId="0" applyNumberFormat="1" applyFont="1" applyFill="1"/>
    <xf numFmtId="4" fontId="1" fillId="3" borderId="2" xfId="0" applyNumberFormat="1" applyFont="1" applyFill="1" applyBorder="1"/>
    <xf numFmtId="37" fontId="1" fillId="2" borderId="0" xfId="1" applyFont="1" applyFill="1" applyBorder="1" applyAlignment="1">
      <alignment horizontal="left"/>
    </xf>
    <xf numFmtId="0" fontId="0" fillId="2" borderId="6" xfId="0" applyFill="1" applyBorder="1"/>
    <xf numFmtId="164" fontId="1" fillId="2" borderId="0" xfId="0" applyNumberFormat="1" applyFont="1" applyFill="1" applyAlignment="1">
      <alignment horizontal="left"/>
    </xf>
    <xf numFmtId="0" fontId="1" fillId="4" borderId="12" xfId="0" applyFont="1" applyFill="1" applyBorder="1" applyAlignment="1">
      <alignment horizontal="center"/>
    </xf>
    <xf numFmtId="164" fontId="1" fillId="4" borderId="13" xfId="0" applyNumberFormat="1" applyFont="1" applyFill="1" applyBorder="1" applyAlignment="1">
      <alignment horizontal="center"/>
    </xf>
    <xf numFmtId="0" fontId="1" fillId="4" borderId="13" xfId="0" applyFont="1" applyFill="1" applyBorder="1" applyAlignment="1">
      <alignment horizontal="left"/>
    </xf>
    <xf numFmtId="164" fontId="1" fillId="4" borderId="12" xfId="0" applyNumberFormat="1" applyFont="1" applyFill="1" applyBorder="1" applyAlignment="1">
      <alignment horizontal="center"/>
    </xf>
    <xf numFmtId="0" fontId="0" fillId="4" borderId="12" xfId="0" applyFill="1" applyBorder="1"/>
    <xf numFmtId="0" fontId="1" fillId="4" borderId="12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Continuous"/>
    </xf>
    <xf numFmtId="164" fontId="1" fillId="4" borderId="12" xfId="0" applyNumberFormat="1" applyFont="1" applyFill="1" applyBorder="1" applyAlignment="1">
      <alignment horizontal="centerContinuous"/>
    </xf>
    <xf numFmtId="37" fontId="1" fillId="4" borderId="12" xfId="0" applyNumberFormat="1" applyFont="1" applyFill="1" applyBorder="1"/>
    <xf numFmtId="3" fontId="1" fillId="2" borderId="2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3" fontId="0" fillId="2" borderId="0" xfId="0" applyNumberFormat="1" applyFill="1"/>
    <xf numFmtId="37" fontId="1" fillId="2" borderId="5" xfId="0" applyNumberFormat="1" applyFont="1" applyFill="1" applyBorder="1" applyAlignment="1">
      <alignment horizontal="right"/>
    </xf>
    <xf numFmtId="0" fontId="1" fillId="2" borderId="13" xfId="0" applyFont="1" applyFill="1" applyBorder="1" applyAlignment="1">
      <alignment horizontal="left"/>
    </xf>
    <xf numFmtId="0" fontId="1" fillId="2" borderId="17" xfId="0" applyFont="1" applyFill="1" applyBorder="1" applyAlignment="1">
      <alignment horizontal="center"/>
    </xf>
    <xf numFmtId="41" fontId="1" fillId="2" borderId="5" xfId="0" applyNumberFormat="1" applyFont="1" applyFill="1" applyBorder="1"/>
    <xf numFmtId="3" fontId="1" fillId="2" borderId="2" xfId="0" applyNumberFormat="1" applyFont="1" applyFill="1" applyBorder="1"/>
    <xf numFmtId="3" fontId="1" fillId="2" borderId="0" xfId="0" applyNumberFormat="1" applyFont="1" applyFill="1"/>
    <xf numFmtId="37" fontId="1" fillId="3" borderId="2" xfId="0" applyNumberFormat="1" applyFont="1" applyFill="1" applyBorder="1"/>
    <xf numFmtId="4" fontId="1" fillId="3" borderId="5" xfId="0" applyNumberFormat="1" applyFont="1" applyFill="1" applyBorder="1"/>
    <xf numFmtId="4" fontId="1" fillId="3" borderId="10" xfId="0" applyNumberFormat="1" applyFont="1" applyFill="1" applyBorder="1"/>
    <xf numFmtId="0" fontId="1" fillId="2" borderId="0" xfId="0" applyFont="1" applyFill="1" applyBorder="1" applyAlignment="1">
      <alignment horizontal="left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 wrapText="1"/>
    </xf>
    <xf numFmtId="0" fontId="1" fillId="2" borderId="13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16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right"/>
    </xf>
    <xf numFmtId="0" fontId="0" fillId="4" borderId="7" xfId="0" applyFill="1" applyBorder="1"/>
    <xf numFmtId="0" fontId="1" fillId="2" borderId="7" xfId="0" applyFont="1" applyFill="1" applyBorder="1" applyAlignment="1">
      <alignment horizontal="center"/>
    </xf>
    <xf numFmtId="0" fontId="4" fillId="2" borderId="0" xfId="0" applyFont="1" applyFill="1" applyBorder="1"/>
    <xf numFmtId="3" fontId="4" fillId="2" borderId="0" xfId="0" applyNumberFormat="1" applyFont="1" applyFill="1" applyBorder="1"/>
    <xf numFmtId="4" fontId="4" fillId="3" borderId="0" xfId="0" applyNumberFormat="1" applyFont="1" applyFill="1" applyBorder="1"/>
    <xf numFmtId="37" fontId="4" fillId="2" borderId="0" xfId="0" applyNumberFormat="1" applyFont="1" applyFill="1" applyBorder="1"/>
    <xf numFmtId="0" fontId="5" fillId="2" borderId="0" xfId="0" applyFont="1" applyFill="1"/>
    <xf numFmtId="0" fontId="4" fillId="2" borderId="0" xfId="0" applyFont="1" applyFill="1"/>
    <xf numFmtId="0" fontId="4" fillId="2" borderId="0" xfId="0" quotePrefix="1" applyFont="1" applyFill="1"/>
    <xf numFmtId="10" fontId="4" fillId="2" borderId="0" xfId="0" applyNumberFormat="1" applyFont="1" applyFill="1" applyBorder="1" applyAlignment="1">
      <alignment horizontal="right"/>
    </xf>
  </cellXfs>
  <cellStyles count="2">
    <cellStyle name="Normal" xfId="0" builtinId="0"/>
    <cellStyle name="Normal_00fsdet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72"/>
  <sheetViews>
    <sheetView tabSelected="1" zoomScaleNormal="100" workbookViewId="0">
      <selection activeCell="V25" sqref="V25"/>
    </sheetView>
  </sheetViews>
  <sheetFormatPr defaultRowHeight="10.5" customHeight="1"/>
  <cols>
    <col min="1" max="1" width="12.7109375" style="11" customWidth="1"/>
    <col min="2" max="3" width="6.7109375" style="11" customWidth="1"/>
    <col min="4" max="4" width="10.7109375" style="11" customWidth="1"/>
    <col min="5" max="5" width="6.42578125" style="11" customWidth="1"/>
    <col min="6" max="6" width="9.5703125" style="11" customWidth="1"/>
    <col min="7" max="7" width="10.140625" style="11" customWidth="1"/>
    <col min="8" max="8" width="6.42578125" style="11" customWidth="1"/>
    <col min="9" max="9" width="9.7109375" style="11" customWidth="1"/>
    <col min="10" max="10" width="6.42578125" style="11" customWidth="1"/>
    <col min="11" max="11" width="9.7109375" style="11" customWidth="1"/>
    <col min="12" max="12" width="6.42578125" style="11" customWidth="1"/>
    <col min="13" max="13" width="9.7109375" style="11" customWidth="1"/>
    <col min="14" max="15" width="10.7109375" style="11" customWidth="1"/>
    <col min="16" max="16" width="10" style="11" customWidth="1"/>
    <col min="17" max="17" width="7.85546875" style="11" customWidth="1"/>
    <col min="18" max="18" width="9.7109375" style="11" customWidth="1"/>
    <col min="19" max="19" width="7" style="11" customWidth="1"/>
    <col min="20" max="20" width="5.85546875" style="11" customWidth="1"/>
    <col min="21" max="16384" width="9.140625" style="11"/>
  </cols>
  <sheetData>
    <row r="1" spans="1:20" ht="10.5" customHeight="1">
      <c r="A1" s="41" t="s">
        <v>128</v>
      </c>
      <c r="B1" s="27"/>
      <c r="C1" s="27"/>
      <c r="D1" s="27"/>
      <c r="E1" s="27"/>
      <c r="F1" s="27"/>
      <c r="G1" s="28"/>
      <c r="H1" s="28"/>
      <c r="I1" s="27"/>
      <c r="J1" s="27"/>
      <c r="K1" s="27"/>
      <c r="L1" s="27"/>
      <c r="M1" s="27"/>
      <c r="N1" s="28"/>
      <c r="O1" s="28"/>
      <c r="P1" s="28"/>
      <c r="Q1" s="28"/>
      <c r="R1" s="3"/>
      <c r="S1" s="3"/>
      <c r="T1" s="3"/>
    </row>
    <row r="2" spans="1:20" ht="10.5" customHeight="1">
      <c r="A2" s="41"/>
      <c r="B2" s="27"/>
      <c r="C2" s="27"/>
      <c r="D2" s="27"/>
      <c r="E2" s="27"/>
      <c r="F2" s="27"/>
      <c r="G2" s="28"/>
      <c r="H2" s="28"/>
      <c r="I2" s="27"/>
      <c r="J2" s="27"/>
      <c r="K2" s="27"/>
      <c r="L2" s="27"/>
      <c r="M2" s="27"/>
      <c r="N2" s="28"/>
      <c r="O2" s="28"/>
      <c r="P2" s="28"/>
      <c r="Q2" s="28"/>
      <c r="R2" s="3"/>
      <c r="S2" s="3"/>
      <c r="T2" s="3"/>
    </row>
    <row r="3" spans="1:20" ht="11.25" customHeight="1" thickBot="1">
      <c r="G3" s="9"/>
      <c r="H3" s="9"/>
      <c r="I3" s="5"/>
      <c r="J3" s="5"/>
      <c r="K3" s="1" t="s">
        <v>18</v>
      </c>
      <c r="L3" s="5"/>
      <c r="M3" s="1"/>
      <c r="N3" s="43"/>
      <c r="O3" s="43"/>
      <c r="P3" s="9"/>
      <c r="Q3" s="4"/>
      <c r="R3" s="2"/>
      <c r="S3" s="2"/>
      <c r="T3" s="2"/>
    </row>
    <row r="4" spans="1:20" ht="10.5" customHeight="1">
      <c r="A4" s="77"/>
      <c r="B4" s="54" t="s">
        <v>121</v>
      </c>
      <c r="C4" s="55"/>
      <c r="D4" s="55"/>
      <c r="E4" s="75"/>
      <c r="F4" s="54" t="s">
        <v>96</v>
      </c>
      <c r="G4" s="55"/>
      <c r="H4" s="61" t="s">
        <v>76</v>
      </c>
      <c r="I4" s="61"/>
      <c r="J4" s="61"/>
      <c r="K4" s="55"/>
      <c r="L4" s="61" t="s">
        <v>80</v>
      </c>
      <c r="M4" s="55"/>
      <c r="N4" s="54" t="s">
        <v>97</v>
      </c>
      <c r="O4" s="55"/>
      <c r="P4" s="14"/>
      <c r="Q4" s="14"/>
      <c r="R4" s="16"/>
      <c r="S4" s="15" t="s">
        <v>83</v>
      </c>
      <c r="T4" s="42"/>
    </row>
    <row r="5" spans="1:20" ht="10.5" customHeight="1">
      <c r="A5" s="2"/>
      <c r="B5" s="78" t="s">
        <v>117</v>
      </c>
      <c r="C5" s="70"/>
      <c r="D5" s="70" t="s">
        <v>98</v>
      </c>
      <c r="E5" s="6"/>
      <c r="F5" s="78" t="s">
        <v>99</v>
      </c>
      <c r="G5" s="70"/>
      <c r="H5" s="10"/>
      <c r="I5" s="69" t="s">
        <v>92</v>
      </c>
      <c r="J5" s="69"/>
      <c r="K5" s="70"/>
      <c r="L5" s="69" t="s">
        <v>81</v>
      </c>
      <c r="M5" s="70"/>
      <c r="N5" s="56" t="s">
        <v>100</v>
      </c>
      <c r="O5" s="57"/>
      <c r="P5" s="7"/>
      <c r="Q5" s="7"/>
      <c r="R5" s="18" t="s">
        <v>101</v>
      </c>
      <c r="S5" s="17" t="s">
        <v>84</v>
      </c>
      <c r="T5" s="31"/>
    </row>
    <row r="6" spans="1:20" ht="10.5" customHeight="1">
      <c r="A6" s="2"/>
      <c r="B6" s="78" t="s">
        <v>118</v>
      </c>
      <c r="C6" s="70"/>
      <c r="D6" s="70" t="s">
        <v>102</v>
      </c>
      <c r="E6" s="6" t="s">
        <v>83</v>
      </c>
      <c r="F6" s="78" t="s">
        <v>103</v>
      </c>
      <c r="G6" s="70"/>
      <c r="H6" s="73" t="s">
        <v>74</v>
      </c>
      <c r="I6" s="58"/>
      <c r="J6" s="73" t="s">
        <v>77</v>
      </c>
      <c r="K6" s="71"/>
      <c r="L6" s="58"/>
      <c r="M6" s="62"/>
      <c r="N6" s="6"/>
      <c r="O6" s="6"/>
      <c r="P6" s="7"/>
      <c r="Q6" s="19"/>
      <c r="R6" s="18" t="s">
        <v>6</v>
      </c>
      <c r="S6" s="17" t="s">
        <v>122</v>
      </c>
      <c r="T6" s="6"/>
    </row>
    <row r="7" spans="1:20" ht="10.5" customHeight="1">
      <c r="A7" s="2"/>
      <c r="B7" s="78" t="s">
        <v>119</v>
      </c>
      <c r="C7" s="70"/>
      <c r="D7" s="70" t="s">
        <v>19</v>
      </c>
      <c r="E7" s="6" t="s">
        <v>84</v>
      </c>
      <c r="F7" s="6" t="s">
        <v>104</v>
      </c>
      <c r="G7" s="70"/>
      <c r="H7" s="62"/>
      <c r="I7" s="58"/>
      <c r="J7" s="62"/>
      <c r="K7" s="62"/>
      <c r="L7" s="6" t="s">
        <v>28</v>
      </c>
      <c r="M7" s="17"/>
      <c r="N7" s="20"/>
      <c r="O7" s="7"/>
      <c r="P7" s="7" t="s">
        <v>9</v>
      </c>
      <c r="Q7" s="7"/>
      <c r="R7" s="18" t="s">
        <v>85</v>
      </c>
      <c r="S7" s="17" t="s">
        <v>11</v>
      </c>
      <c r="T7" s="19" t="s">
        <v>105</v>
      </c>
    </row>
    <row r="8" spans="1:20" ht="10.5" customHeight="1">
      <c r="A8" s="2"/>
      <c r="B8" s="62" t="s">
        <v>110</v>
      </c>
      <c r="C8" s="62" t="s">
        <v>112</v>
      </c>
      <c r="D8" s="70" t="s">
        <v>20</v>
      </c>
      <c r="E8" s="6" t="s">
        <v>106</v>
      </c>
      <c r="F8" s="79"/>
      <c r="G8" s="76"/>
      <c r="H8" s="6" t="s">
        <v>28</v>
      </c>
      <c r="I8" s="17"/>
      <c r="J8" s="6" t="s">
        <v>28</v>
      </c>
      <c r="K8" s="6"/>
      <c r="L8" s="6" t="s">
        <v>29</v>
      </c>
      <c r="M8" s="22"/>
      <c r="N8" s="6" t="s">
        <v>21</v>
      </c>
      <c r="O8" s="6" t="s">
        <v>22</v>
      </c>
      <c r="P8" s="7" t="s">
        <v>126</v>
      </c>
      <c r="Q8" s="19" t="s">
        <v>7</v>
      </c>
      <c r="R8" s="18" t="s">
        <v>86</v>
      </c>
      <c r="S8" s="17" t="s">
        <v>13</v>
      </c>
      <c r="T8" s="19" t="s">
        <v>107</v>
      </c>
    </row>
    <row r="9" spans="1:20" ht="10.5" customHeight="1">
      <c r="A9" s="2"/>
      <c r="B9" s="17" t="s">
        <v>111</v>
      </c>
      <c r="C9" s="17" t="s">
        <v>6</v>
      </c>
      <c r="D9" s="70" t="s">
        <v>23</v>
      </c>
      <c r="E9" s="10" t="s">
        <v>102</v>
      </c>
      <c r="F9" s="6"/>
      <c r="G9" s="80"/>
      <c r="H9" s="21" t="s">
        <v>29</v>
      </c>
      <c r="I9" s="17" t="s">
        <v>79</v>
      </c>
      <c r="J9" s="22" t="s">
        <v>29</v>
      </c>
      <c r="K9" s="6" t="s">
        <v>79</v>
      </c>
      <c r="L9" s="6" t="s">
        <v>71</v>
      </c>
      <c r="M9" s="17" t="s">
        <v>30</v>
      </c>
      <c r="N9" s="20" t="s">
        <v>24</v>
      </c>
      <c r="O9" s="7" t="s">
        <v>24</v>
      </c>
      <c r="P9" s="7" t="s">
        <v>32</v>
      </c>
      <c r="Q9" s="7" t="s">
        <v>10</v>
      </c>
      <c r="R9" s="18" t="s">
        <v>87</v>
      </c>
      <c r="S9" s="17" t="s">
        <v>123</v>
      </c>
      <c r="T9" s="19" t="s">
        <v>6</v>
      </c>
    </row>
    <row r="10" spans="1:20" ht="10.5" customHeight="1">
      <c r="A10" s="2"/>
      <c r="B10" s="17" t="s">
        <v>109</v>
      </c>
      <c r="C10" s="17" t="s">
        <v>113</v>
      </c>
      <c r="D10" s="70" t="s">
        <v>25</v>
      </c>
      <c r="E10" s="10" t="s">
        <v>82</v>
      </c>
      <c r="F10" s="74" t="s">
        <v>12</v>
      </c>
      <c r="G10" s="22" t="s">
        <v>2</v>
      </c>
      <c r="H10" s="10" t="s">
        <v>31</v>
      </c>
      <c r="I10" s="74" t="s">
        <v>75</v>
      </c>
      <c r="J10" s="17" t="s">
        <v>31</v>
      </c>
      <c r="K10" s="74" t="s">
        <v>75</v>
      </c>
      <c r="L10" s="74" t="s">
        <v>72</v>
      </c>
      <c r="M10" s="22" t="s">
        <v>75</v>
      </c>
      <c r="N10" s="6" t="s">
        <v>26</v>
      </c>
      <c r="O10" s="6" t="s">
        <v>26</v>
      </c>
      <c r="P10" s="7" t="s">
        <v>85</v>
      </c>
      <c r="Q10" s="7" t="s">
        <v>27</v>
      </c>
      <c r="R10" s="18" t="s">
        <v>88</v>
      </c>
      <c r="S10" s="17" t="s">
        <v>124</v>
      </c>
      <c r="T10" s="19" t="s">
        <v>8</v>
      </c>
    </row>
    <row r="11" spans="1:20" ht="10.5" customHeight="1" thickBot="1">
      <c r="A11" s="82" t="s">
        <v>120</v>
      </c>
      <c r="B11" s="24" t="s">
        <v>108</v>
      </c>
      <c r="C11" s="24" t="s">
        <v>114</v>
      </c>
      <c r="D11" s="70" t="s">
        <v>3</v>
      </c>
      <c r="E11" s="10" t="s">
        <v>3</v>
      </c>
      <c r="F11" s="6" t="s">
        <v>3</v>
      </c>
      <c r="G11" s="17" t="s">
        <v>3</v>
      </c>
      <c r="H11" s="24" t="s">
        <v>89</v>
      </c>
      <c r="I11" s="23" t="s">
        <v>3</v>
      </c>
      <c r="J11" s="24" t="s">
        <v>89</v>
      </c>
      <c r="K11" s="72" t="s">
        <v>3</v>
      </c>
      <c r="L11" s="6" t="s">
        <v>73</v>
      </c>
      <c r="M11" s="17" t="s">
        <v>3</v>
      </c>
      <c r="N11" s="23" t="s">
        <v>3</v>
      </c>
      <c r="O11" s="25" t="s">
        <v>3</v>
      </c>
      <c r="P11" s="25" t="s">
        <v>3</v>
      </c>
      <c r="Q11" s="7" t="s">
        <v>3</v>
      </c>
      <c r="R11" s="18" t="s">
        <v>3</v>
      </c>
      <c r="S11" s="18" t="s">
        <v>3</v>
      </c>
      <c r="T11" s="18" t="s">
        <v>14</v>
      </c>
    </row>
    <row r="12" spans="1:20" ht="11.25" customHeight="1" thickBot="1">
      <c r="A12" s="44" t="s">
        <v>115</v>
      </c>
      <c r="B12" s="50"/>
      <c r="C12" s="50"/>
      <c r="D12" s="50"/>
      <c r="E12" s="50"/>
      <c r="F12" s="44"/>
      <c r="G12" s="45"/>
      <c r="H12" s="45"/>
      <c r="I12" s="46" t="s">
        <v>17</v>
      </c>
      <c r="J12" s="46"/>
      <c r="K12" s="46"/>
      <c r="L12" s="45"/>
      <c r="M12" s="45"/>
      <c r="N12" s="47"/>
      <c r="O12" s="48"/>
      <c r="P12" s="48"/>
      <c r="Q12" s="48"/>
      <c r="R12" s="48"/>
      <c r="S12" s="47"/>
      <c r="T12" s="47"/>
    </row>
    <row r="13" spans="1:20" ht="10.5" customHeight="1">
      <c r="A13" s="2" t="s">
        <v>0</v>
      </c>
      <c r="B13" s="35">
        <v>864063</v>
      </c>
      <c r="C13" s="35">
        <v>864063</v>
      </c>
      <c r="D13" s="35">
        <v>47425199880.07</v>
      </c>
      <c r="E13" s="35">
        <f t="shared" ref="E13:E36" si="0">D13/B13</f>
        <v>54886.275514713627</v>
      </c>
      <c r="F13" s="35">
        <v>7843644971</v>
      </c>
      <c r="G13" s="35">
        <v>11228737935.640003</v>
      </c>
      <c r="H13" s="35">
        <v>564916</v>
      </c>
      <c r="I13" s="35">
        <v>2373536163.9300003</v>
      </c>
      <c r="J13" s="35">
        <v>299147</v>
      </c>
      <c r="K13" s="35">
        <v>10682737200.4</v>
      </c>
      <c r="L13" s="35">
        <v>1632920</v>
      </c>
      <c r="M13" s="35">
        <v>3956380450</v>
      </c>
      <c r="N13" s="35">
        <v>27027453101.099998</v>
      </c>
      <c r="O13" s="60">
        <v>-8229366625</v>
      </c>
      <c r="P13" s="13">
        <v>0</v>
      </c>
      <c r="Q13" s="63">
        <v>0</v>
      </c>
      <c r="R13" s="63">
        <v>0</v>
      </c>
      <c r="S13" s="37">
        <v>0</v>
      </c>
      <c r="T13" s="37">
        <v>0</v>
      </c>
    </row>
    <row r="14" spans="1:20" ht="10.5" customHeight="1">
      <c r="A14" s="2" t="s">
        <v>53</v>
      </c>
      <c r="B14" s="64">
        <v>255418</v>
      </c>
      <c r="C14" s="64">
        <v>76479</v>
      </c>
      <c r="D14" s="64">
        <v>10350449191.09</v>
      </c>
      <c r="E14" s="53">
        <f t="shared" si="0"/>
        <v>40523.569956267769</v>
      </c>
      <c r="F14" s="53">
        <v>347823317.25</v>
      </c>
      <c r="G14" s="53">
        <v>961629411.45000005</v>
      </c>
      <c r="H14" s="53">
        <v>195175</v>
      </c>
      <c r="I14" s="53">
        <v>734296342</v>
      </c>
      <c r="J14" s="53">
        <v>60243</v>
      </c>
      <c r="K14" s="53">
        <v>1378692336</v>
      </c>
      <c r="L14" s="53">
        <v>384151</v>
      </c>
      <c r="M14" s="53">
        <v>945074005</v>
      </c>
      <c r="N14" s="53">
        <v>6678580413.8900003</v>
      </c>
      <c r="O14" s="53">
        <v>242402286</v>
      </c>
      <c r="P14" s="65">
        <v>14553725</v>
      </c>
      <c r="Q14" s="64">
        <v>5007071</v>
      </c>
      <c r="R14" s="64">
        <v>9546654</v>
      </c>
      <c r="S14" s="30">
        <f t="shared" ref="S14:S36" si="1">R14/B14</f>
        <v>37.37659053003312</v>
      </c>
      <c r="T14" s="29">
        <f t="shared" ref="T14:T35" si="2">R14/O14</f>
        <v>3.9383514724774499E-2</v>
      </c>
    </row>
    <row r="15" spans="1:20" ht="10.5" customHeight="1">
      <c r="A15" s="2" t="s">
        <v>52</v>
      </c>
      <c r="B15" s="64">
        <v>209224</v>
      </c>
      <c r="C15" s="64">
        <v>54399</v>
      </c>
      <c r="D15" s="64">
        <v>7762640423.3100004</v>
      </c>
      <c r="E15" s="53">
        <f t="shared" si="0"/>
        <v>37102.055324962719</v>
      </c>
      <c r="F15" s="53">
        <v>177694702</v>
      </c>
      <c r="G15" s="53">
        <v>705352901.83000004</v>
      </c>
      <c r="H15" s="53">
        <v>163727</v>
      </c>
      <c r="I15" s="53">
        <v>632437892</v>
      </c>
      <c r="J15" s="53">
        <v>45497</v>
      </c>
      <c r="K15" s="53">
        <v>895129601.18000007</v>
      </c>
      <c r="L15" s="53">
        <v>339639</v>
      </c>
      <c r="M15" s="53">
        <v>841532411.04999995</v>
      </c>
      <c r="N15" s="53">
        <v>4865882319.250001</v>
      </c>
      <c r="O15" s="53">
        <v>623337565</v>
      </c>
      <c r="P15" s="65">
        <v>37460728</v>
      </c>
      <c r="Q15" s="64">
        <v>12448099</v>
      </c>
      <c r="R15" s="64">
        <v>25012629</v>
      </c>
      <c r="S15" s="30">
        <f t="shared" si="1"/>
        <v>119.54952108744695</v>
      </c>
      <c r="T15" s="29">
        <f t="shared" si="2"/>
        <v>4.0126939886897396E-2</v>
      </c>
    </row>
    <row r="16" spans="1:20" ht="10.5" customHeight="1">
      <c r="A16" s="2" t="s">
        <v>51</v>
      </c>
      <c r="B16" s="64">
        <v>186658</v>
      </c>
      <c r="C16" s="64">
        <v>29886</v>
      </c>
      <c r="D16" s="64">
        <v>6692727097.3600006</v>
      </c>
      <c r="E16" s="53">
        <f t="shared" si="0"/>
        <v>35855.559886851894</v>
      </c>
      <c r="F16" s="53">
        <v>248552380</v>
      </c>
      <c r="G16" s="53">
        <v>621493385.56999993</v>
      </c>
      <c r="H16" s="53">
        <v>146582</v>
      </c>
      <c r="I16" s="53">
        <v>577933920</v>
      </c>
      <c r="J16" s="53">
        <v>40076</v>
      </c>
      <c r="K16" s="53">
        <v>804973910</v>
      </c>
      <c r="L16" s="53">
        <v>323741</v>
      </c>
      <c r="M16" s="53">
        <v>803840509</v>
      </c>
      <c r="N16" s="53">
        <v>4133037752.79</v>
      </c>
      <c r="O16" s="53">
        <v>930062532</v>
      </c>
      <c r="P16" s="65">
        <v>55904525</v>
      </c>
      <c r="Q16" s="64">
        <v>17130075</v>
      </c>
      <c r="R16" s="64">
        <v>38774450</v>
      </c>
      <c r="S16" s="30">
        <f t="shared" si="1"/>
        <v>207.72991246022136</v>
      </c>
      <c r="T16" s="29">
        <f t="shared" si="2"/>
        <v>4.1690153797099741E-2</v>
      </c>
    </row>
    <row r="17" spans="1:20" ht="10.5" customHeight="1">
      <c r="A17" s="2" t="s">
        <v>50</v>
      </c>
      <c r="B17" s="64">
        <v>323409</v>
      </c>
      <c r="C17" s="64">
        <v>21443</v>
      </c>
      <c r="D17" s="64">
        <v>11759101734.200001</v>
      </c>
      <c r="E17" s="53">
        <f t="shared" si="0"/>
        <v>36359.846925101032</v>
      </c>
      <c r="F17" s="53">
        <v>241519131.5</v>
      </c>
      <c r="G17" s="53">
        <v>1204882715</v>
      </c>
      <c r="H17" s="53">
        <v>253126</v>
      </c>
      <c r="I17" s="53">
        <v>1023950943</v>
      </c>
      <c r="J17" s="53">
        <v>70283</v>
      </c>
      <c r="K17" s="53">
        <v>1283057356</v>
      </c>
      <c r="L17" s="53">
        <v>601160</v>
      </c>
      <c r="M17" s="53">
        <v>1495345010</v>
      </c>
      <c r="N17" s="53">
        <v>6993384841.6999998</v>
      </c>
      <c r="O17" s="53">
        <v>2568924844</v>
      </c>
      <c r="P17" s="65">
        <v>154309959</v>
      </c>
      <c r="Q17" s="64">
        <v>38051965.039999999</v>
      </c>
      <c r="R17" s="64">
        <v>116257993.95999999</v>
      </c>
      <c r="S17" s="30">
        <f t="shared" si="1"/>
        <v>359.4766811065864</v>
      </c>
      <c r="T17" s="29">
        <f t="shared" si="2"/>
        <v>4.5255506104638688E-2</v>
      </c>
    </row>
    <row r="18" spans="1:20" ht="10.5" customHeight="1">
      <c r="A18" s="2" t="s">
        <v>49</v>
      </c>
      <c r="B18" s="64">
        <v>46059</v>
      </c>
      <c r="C18" s="64">
        <v>949</v>
      </c>
      <c r="D18" s="64">
        <v>1720361378</v>
      </c>
      <c r="E18" s="53">
        <f t="shared" si="0"/>
        <v>37351.25334896546</v>
      </c>
      <c r="F18" s="53">
        <v>13622653</v>
      </c>
      <c r="G18" s="53">
        <v>166394770</v>
      </c>
      <c r="H18" s="53">
        <v>35556</v>
      </c>
      <c r="I18" s="53">
        <v>146217432</v>
      </c>
      <c r="J18" s="53">
        <v>10503</v>
      </c>
      <c r="K18" s="53">
        <v>181927207</v>
      </c>
      <c r="L18" s="53">
        <v>88767</v>
      </c>
      <c r="M18" s="53">
        <v>220737064</v>
      </c>
      <c r="N18" s="53">
        <v>1018707558</v>
      </c>
      <c r="O18" s="53">
        <v>475024154</v>
      </c>
      <c r="P18" s="65">
        <v>28528021</v>
      </c>
      <c r="Q18" s="64">
        <v>5778028</v>
      </c>
      <c r="R18" s="64">
        <v>22749993</v>
      </c>
      <c r="S18" s="30">
        <f t="shared" si="1"/>
        <v>493.93154432358494</v>
      </c>
      <c r="T18" s="29">
        <f t="shared" si="2"/>
        <v>4.7892286757275082E-2</v>
      </c>
    </row>
    <row r="19" spans="1:20" ht="10.5" customHeight="1">
      <c r="A19" s="2" t="s">
        <v>48</v>
      </c>
      <c r="B19" s="64">
        <v>149085</v>
      </c>
      <c r="C19" s="64">
        <v>2089</v>
      </c>
      <c r="D19" s="64">
        <v>5927099766.3699999</v>
      </c>
      <c r="E19" s="53">
        <f t="shared" si="0"/>
        <v>39756.513172820873</v>
      </c>
      <c r="F19" s="53">
        <v>53696385</v>
      </c>
      <c r="G19" s="53">
        <v>545739150</v>
      </c>
      <c r="H19" s="53">
        <v>114216</v>
      </c>
      <c r="I19" s="53">
        <v>471435001</v>
      </c>
      <c r="J19" s="53">
        <v>34869</v>
      </c>
      <c r="K19" s="53">
        <v>574277268</v>
      </c>
      <c r="L19" s="53">
        <v>290710</v>
      </c>
      <c r="M19" s="53">
        <v>723810565</v>
      </c>
      <c r="N19" s="53">
        <v>3665534167.3699999</v>
      </c>
      <c r="O19" s="53">
        <v>1740861549</v>
      </c>
      <c r="P19" s="65">
        <v>104566408</v>
      </c>
      <c r="Q19" s="64">
        <v>18722969</v>
      </c>
      <c r="R19" s="64">
        <v>85843439</v>
      </c>
      <c r="S19" s="30">
        <f t="shared" si="1"/>
        <v>575.80198544454504</v>
      </c>
      <c r="T19" s="29">
        <f t="shared" si="2"/>
        <v>4.9310893821114546E-2</v>
      </c>
    </row>
    <row r="20" spans="1:20" ht="10.5" customHeight="1">
      <c r="A20" s="2" t="s">
        <v>47</v>
      </c>
      <c r="B20" s="64">
        <v>148872</v>
      </c>
      <c r="C20" s="64">
        <v>1229</v>
      </c>
      <c r="D20" s="64">
        <v>5858833010.1400003</v>
      </c>
      <c r="E20" s="53">
        <f t="shared" si="0"/>
        <v>39354.835094174865</v>
      </c>
      <c r="F20" s="53">
        <v>93596009</v>
      </c>
      <c r="G20" s="53">
        <v>562736983.60000002</v>
      </c>
      <c r="H20" s="53">
        <v>112319</v>
      </c>
      <c r="I20" s="53">
        <v>467162883</v>
      </c>
      <c r="J20" s="53">
        <v>36553</v>
      </c>
      <c r="K20" s="53">
        <v>553125169.33000004</v>
      </c>
      <c r="L20" s="53">
        <v>293914</v>
      </c>
      <c r="M20" s="53">
        <v>731348555</v>
      </c>
      <c r="N20" s="53">
        <v>3638055428.21</v>
      </c>
      <c r="O20" s="53">
        <v>2063905062</v>
      </c>
      <c r="P20" s="65">
        <v>124764291</v>
      </c>
      <c r="Q20" s="64">
        <v>18484256.34</v>
      </c>
      <c r="R20" s="64">
        <v>106280034.66</v>
      </c>
      <c r="S20" s="30">
        <f t="shared" si="1"/>
        <v>713.90210825407064</v>
      </c>
      <c r="T20" s="29">
        <f t="shared" si="2"/>
        <v>5.1494633458096531E-2</v>
      </c>
    </row>
    <row r="21" spans="1:20" ht="10.5" customHeight="1">
      <c r="A21" s="2" t="s">
        <v>46</v>
      </c>
      <c r="B21" s="64">
        <v>125359</v>
      </c>
      <c r="C21" s="64">
        <v>708</v>
      </c>
      <c r="D21" s="64">
        <v>5199452235.1700001</v>
      </c>
      <c r="E21" s="53">
        <f t="shared" si="0"/>
        <v>41476.497380882109</v>
      </c>
      <c r="F21" s="53">
        <v>253280148</v>
      </c>
      <c r="G21" s="53">
        <v>697436087.12</v>
      </c>
      <c r="H21" s="53">
        <v>93163</v>
      </c>
      <c r="I21" s="53">
        <v>389593997</v>
      </c>
      <c r="J21" s="53">
        <v>32196</v>
      </c>
      <c r="K21" s="53">
        <v>444916450.37</v>
      </c>
      <c r="L21" s="53">
        <v>247784</v>
      </c>
      <c r="M21" s="53">
        <v>616688456</v>
      </c>
      <c r="N21" s="53">
        <v>3304097392.6799998</v>
      </c>
      <c r="O21" s="53">
        <v>2004695545</v>
      </c>
      <c r="P21" s="65">
        <v>122344725</v>
      </c>
      <c r="Q21" s="64">
        <v>15059837</v>
      </c>
      <c r="R21" s="64">
        <v>107284888</v>
      </c>
      <c r="S21" s="30">
        <f t="shared" si="1"/>
        <v>855.82118555508578</v>
      </c>
      <c r="T21" s="29">
        <f t="shared" si="2"/>
        <v>5.3516798731649801E-2</v>
      </c>
    </row>
    <row r="22" spans="1:20" ht="10.5" customHeight="1">
      <c r="A22" s="2" t="s">
        <v>45</v>
      </c>
      <c r="B22" s="64">
        <v>172313</v>
      </c>
      <c r="C22" s="64">
        <v>609</v>
      </c>
      <c r="D22" s="64">
        <v>7627216419.29</v>
      </c>
      <c r="E22" s="53">
        <f t="shared" si="0"/>
        <v>44263.731809497833</v>
      </c>
      <c r="F22" s="53">
        <v>103078918</v>
      </c>
      <c r="G22" s="53">
        <v>726515432.73000002</v>
      </c>
      <c r="H22" s="53">
        <v>124521</v>
      </c>
      <c r="I22" s="53">
        <v>525810015</v>
      </c>
      <c r="J22" s="53">
        <v>47792</v>
      </c>
      <c r="K22" s="53">
        <v>664572010</v>
      </c>
      <c r="L22" s="53">
        <v>341674</v>
      </c>
      <c r="M22" s="53">
        <v>849500604</v>
      </c>
      <c r="N22" s="53">
        <v>4963897275.5599995</v>
      </c>
      <c r="O22" s="53">
        <v>3183973732</v>
      </c>
      <c r="P22" s="65">
        <v>196475844</v>
      </c>
      <c r="Q22" s="64">
        <v>19984599</v>
      </c>
      <c r="R22" s="64">
        <v>176491245</v>
      </c>
      <c r="S22" s="30">
        <f t="shared" si="1"/>
        <v>1024.247996378683</v>
      </c>
      <c r="T22" s="29">
        <f t="shared" si="2"/>
        <v>5.5431124706276313E-2</v>
      </c>
    </row>
    <row r="23" spans="1:20" ht="10.5" customHeight="1">
      <c r="A23" s="2" t="s">
        <v>44</v>
      </c>
      <c r="B23" s="64">
        <v>67100</v>
      </c>
      <c r="C23" s="64">
        <v>180</v>
      </c>
      <c r="D23" s="64">
        <v>3567597427.2600002</v>
      </c>
      <c r="E23" s="53">
        <f t="shared" si="0"/>
        <v>53168.367023248888</v>
      </c>
      <c r="F23" s="53">
        <v>33655470</v>
      </c>
      <c r="G23" s="53">
        <v>308926824.69999999</v>
      </c>
      <c r="H23" s="53">
        <v>47311</v>
      </c>
      <c r="I23" s="53">
        <v>201196113</v>
      </c>
      <c r="J23" s="53">
        <v>19789</v>
      </c>
      <c r="K23" s="53">
        <v>337663065</v>
      </c>
      <c r="L23" s="53">
        <v>132229</v>
      </c>
      <c r="M23" s="53">
        <v>328792949</v>
      </c>
      <c r="N23" s="53">
        <v>2424673945.5599999</v>
      </c>
      <c r="O23" s="53">
        <v>1383560436</v>
      </c>
      <c r="P23" s="65">
        <v>86147767</v>
      </c>
      <c r="Q23" s="64">
        <v>7337945.6399999997</v>
      </c>
      <c r="R23" s="64">
        <v>78809821.359999999</v>
      </c>
      <c r="S23" s="30">
        <f t="shared" si="1"/>
        <v>1174.512985991058</v>
      </c>
      <c r="T23" s="29">
        <f t="shared" si="2"/>
        <v>5.6961603779193348E-2</v>
      </c>
    </row>
    <row r="24" spans="1:20" ht="10.5" customHeight="1">
      <c r="A24" s="2" t="s">
        <v>43</v>
      </c>
      <c r="B24" s="64">
        <v>185241</v>
      </c>
      <c r="C24" s="64">
        <v>453</v>
      </c>
      <c r="D24" s="64">
        <v>9071415207.7199993</v>
      </c>
      <c r="E24" s="53">
        <f t="shared" si="0"/>
        <v>48970.882297763448</v>
      </c>
      <c r="F24" s="53">
        <v>59046042</v>
      </c>
      <c r="G24" s="53">
        <v>873862500</v>
      </c>
      <c r="H24" s="53">
        <v>126562</v>
      </c>
      <c r="I24" s="53">
        <v>538649816</v>
      </c>
      <c r="J24" s="53">
        <v>58679</v>
      </c>
      <c r="K24" s="53">
        <v>758101366</v>
      </c>
      <c r="L24" s="53">
        <v>361055</v>
      </c>
      <c r="M24" s="53">
        <v>896298197</v>
      </c>
      <c r="N24" s="53">
        <v>6063549370.7200003</v>
      </c>
      <c r="O24" s="53">
        <v>4278327101</v>
      </c>
      <c r="P24" s="65">
        <v>269546299</v>
      </c>
      <c r="Q24" s="64">
        <v>18936962</v>
      </c>
      <c r="R24" s="64">
        <v>250609337</v>
      </c>
      <c r="S24" s="30">
        <f t="shared" si="1"/>
        <v>1352.8826609659848</v>
      </c>
      <c r="T24" s="29">
        <f t="shared" si="2"/>
        <v>5.8576478862830177E-2</v>
      </c>
    </row>
    <row r="25" spans="1:20" ht="10.5" customHeight="1">
      <c r="A25" s="2" t="s">
        <v>42</v>
      </c>
      <c r="B25" s="64">
        <v>212380</v>
      </c>
      <c r="C25" s="64">
        <v>521</v>
      </c>
      <c r="D25" s="64">
        <v>11906898510.52</v>
      </c>
      <c r="E25" s="53">
        <f t="shared" si="0"/>
        <v>56064.123319144928</v>
      </c>
      <c r="F25" s="53">
        <v>130765140</v>
      </c>
      <c r="G25" s="53">
        <v>1168851605.8600001</v>
      </c>
      <c r="H25" s="53">
        <v>136124</v>
      </c>
      <c r="I25" s="53">
        <v>586886169</v>
      </c>
      <c r="J25" s="53">
        <v>76256</v>
      </c>
      <c r="K25" s="53">
        <v>1160021270</v>
      </c>
      <c r="L25" s="53">
        <v>411389</v>
      </c>
      <c r="M25" s="53">
        <v>1019397605</v>
      </c>
      <c r="N25" s="53">
        <v>8102507000.6599998</v>
      </c>
      <c r="O25" s="53">
        <v>5822528249</v>
      </c>
      <c r="P25" s="65">
        <v>373014414</v>
      </c>
      <c r="Q25" s="64">
        <v>20000878</v>
      </c>
      <c r="R25" s="64">
        <v>353013536</v>
      </c>
      <c r="S25" s="30">
        <f t="shared" si="1"/>
        <v>1662.1788115641775</v>
      </c>
      <c r="T25" s="29">
        <f t="shared" si="2"/>
        <v>6.0628909110166863E-2</v>
      </c>
    </row>
    <row r="26" spans="1:20" ht="10.5" customHeight="1">
      <c r="A26" s="2" t="s">
        <v>41</v>
      </c>
      <c r="B26" s="64">
        <v>320960</v>
      </c>
      <c r="C26" s="64">
        <v>695</v>
      </c>
      <c r="D26" s="64">
        <v>20818158283.459999</v>
      </c>
      <c r="E26" s="53">
        <f t="shared" si="0"/>
        <v>64862.158161328509</v>
      </c>
      <c r="F26" s="53">
        <v>137874556</v>
      </c>
      <c r="G26" s="53">
        <v>1897322900</v>
      </c>
      <c r="H26" s="53">
        <v>181524</v>
      </c>
      <c r="I26" s="53">
        <v>821098973</v>
      </c>
      <c r="J26" s="53">
        <v>139436</v>
      </c>
      <c r="K26" s="53">
        <v>2093035110.53</v>
      </c>
      <c r="L26" s="53">
        <v>645020</v>
      </c>
      <c r="M26" s="53">
        <v>1589942660</v>
      </c>
      <c r="N26" s="53">
        <v>14554633195.93</v>
      </c>
      <c r="O26" s="53">
        <v>11140730244</v>
      </c>
      <c r="P26" s="65">
        <v>726063455</v>
      </c>
      <c r="Q26" s="64">
        <v>32338287.620000001</v>
      </c>
      <c r="R26" s="64">
        <v>693725167.38000011</v>
      </c>
      <c r="S26" s="30">
        <f t="shared" si="1"/>
        <v>2161.4069272806582</v>
      </c>
      <c r="T26" s="29">
        <f t="shared" si="2"/>
        <v>6.2269272497071343E-2</v>
      </c>
    </row>
    <row r="27" spans="1:20" ht="10.5" customHeight="1">
      <c r="A27" s="2" t="s">
        <v>40</v>
      </c>
      <c r="B27" s="64">
        <v>232715</v>
      </c>
      <c r="C27" s="64">
        <v>481</v>
      </c>
      <c r="D27" s="64">
        <v>18451307934.559998</v>
      </c>
      <c r="E27" s="53">
        <f t="shared" si="0"/>
        <v>79287.144939346399</v>
      </c>
      <c r="F27" s="53">
        <v>126998508</v>
      </c>
      <c r="G27" s="53">
        <v>1518169094</v>
      </c>
      <c r="H27" s="53">
        <v>112347</v>
      </c>
      <c r="I27" s="53">
        <v>547596414</v>
      </c>
      <c r="J27" s="53">
        <v>120368</v>
      </c>
      <c r="K27" s="53">
        <v>1795406216</v>
      </c>
      <c r="L27" s="53">
        <v>504952</v>
      </c>
      <c r="M27" s="53">
        <v>1231094794</v>
      </c>
      <c r="N27" s="53">
        <v>13486039924.559999</v>
      </c>
      <c r="O27" s="53">
        <v>10411977244</v>
      </c>
      <c r="P27" s="65">
        <v>687878018</v>
      </c>
      <c r="Q27" s="64">
        <v>28527344.75</v>
      </c>
      <c r="R27" s="64">
        <v>659350673.25</v>
      </c>
      <c r="S27" s="30">
        <f t="shared" si="1"/>
        <v>2833.2968362589431</v>
      </c>
      <c r="T27" s="29">
        <f t="shared" si="2"/>
        <v>6.3326173098385993E-2</v>
      </c>
    </row>
    <row r="28" spans="1:20" ht="10.5" customHeight="1">
      <c r="A28" s="2" t="s">
        <v>39</v>
      </c>
      <c r="B28" s="64">
        <v>175605</v>
      </c>
      <c r="C28" s="64">
        <v>279</v>
      </c>
      <c r="D28" s="64">
        <v>15656768634.450001</v>
      </c>
      <c r="E28" s="53">
        <f t="shared" si="0"/>
        <v>89159.013891688737</v>
      </c>
      <c r="F28" s="53">
        <v>108977238</v>
      </c>
      <c r="G28" s="53">
        <v>1194686519</v>
      </c>
      <c r="H28" s="53">
        <v>71380</v>
      </c>
      <c r="I28" s="53">
        <v>370904320</v>
      </c>
      <c r="J28" s="53">
        <v>104225</v>
      </c>
      <c r="K28" s="53">
        <v>1619897718.1600001</v>
      </c>
      <c r="L28" s="53">
        <v>412490</v>
      </c>
      <c r="M28" s="53">
        <v>986750641</v>
      </c>
      <c r="N28" s="53">
        <v>11593506674.290001</v>
      </c>
      <c r="O28" s="53">
        <v>9623578805</v>
      </c>
      <c r="P28" s="65">
        <v>641356305</v>
      </c>
      <c r="Q28" s="64">
        <v>25623400</v>
      </c>
      <c r="R28" s="64">
        <v>615732905</v>
      </c>
      <c r="S28" s="30">
        <f t="shared" si="1"/>
        <v>3506.3517838330345</v>
      </c>
      <c r="T28" s="29">
        <f t="shared" si="2"/>
        <v>6.3981697191495074E-2</v>
      </c>
    </row>
    <row r="29" spans="1:20" ht="10.5" customHeight="1">
      <c r="A29" s="2" t="s">
        <v>38</v>
      </c>
      <c r="B29" s="64">
        <v>191977</v>
      </c>
      <c r="C29" s="64">
        <v>322</v>
      </c>
      <c r="D29" s="64">
        <v>19649573867.529999</v>
      </c>
      <c r="E29" s="53">
        <f t="shared" si="0"/>
        <v>102353.79169134844</v>
      </c>
      <c r="F29" s="53">
        <v>172203516</v>
      </c>
      <c r="G29" s="53">
        <v>1369383401.47</v>
      </c>
      <c r="H29" s="53">
        <v>62020</v>
      </c>
      <c r="I29" s="53">
        <v>333793603</v>
      </c>
      <c r="J29" s="53">
        <v>129957</v>
      </c>
      <c r="K29" s="53">
        <v>1979660464.9100001</v>
      </c>
      <c r="L29" s="53">
        <v>478392</v>
      </c>
      <c r="M29" s="53">
        <v>1118152419</v>
      </c>
      <c r="N29" s="53">
        <v>15020787495.150002</v>
      </c>
      <c r="O29" s="53">
        <v>12862883670</v>
      </c>
      <c r="P29" s="65">
        <v>866121324</v>
      </c>
      <c r="Q29" s="64">
        <v>31526689.399999999</v>
      </c>
      <c r="R29" s="64">
        <v>834594634.60000002</v>
      </c>
      <c r="S29" s="30">
        <f t="shared" si="1"/>
        <v>4347.3678336467392</v>
      </c>
      <c r="T29" s="29">
        <f t="shared" si="2"/>
        <v>6.4883944845627303E-2</v>
      </c>
    </row>
    <row r="30" spans="1:20" ht="10.5" customHeight="1">
      <c r="A30" s="2" t="s">
        <v>37</v>
      </c>
      <c r="B30" s="64">
        <v>48043</v>
      </c>
      <c r="C30" s="64">
        <v>75</v>
      </c>
      <c r="D30" s="64">
        <v>5672995130</v>
      </c>
      <c r="E30" s="53">
        <f t="shared" si="0"/>
        <v>118081.61709302083</v>
      </c>
      <c r="F30" s="53">
        <v>39629439</v>
      </c>
      <c r="G30" s="53">
        <v>369343987.12</v>
      </c>
      <c r="H30" s="53">
        <v>12552</v>
      </c>
      <c r="I30" s="53">
        <v>68712310</v>
      </c>
      <c r="J30" s="53">
        <v>35491</v>
      </c>
      <c r="K30" s="53">
        <v>572483749</v>
      </c>
      <c r="L30" s="53">
        <v>122878</v>
      </c>
      <c r="M30" s="53">
        <v>274439775</v>
      </c>
      <c r="N30" s="53">
        <v>4427644747.8799992</v>
      </c>
      <c r="O30" s="53">
        <v>3720396722</v>
      </c>
      <c r="P30" s="65">
        <v>252326262</v>
      </c>
      <c r="Q30" s="64">
        <v>8167765</v>
      </c>
      <c r="R30" s="64">
        <v>244158497</v>
      </c>
      <c r="S30" s="30">
        <f t="shared" si="1"/>
        <v>5082.0826551214541</v>
      </c>
      <c r="T30" s="29">
        <f t="shared" si="2"/>
        <v>6.5627005731997853E-2</v>
      </c>
    </row>
    <row r="31" spans="1:20" ht="10.5" customHeight="1">
      <c r="A31" s="2" t="s">
        <v>36</v>
      </c>
      <c r="B31" s="64">
        <v>144569</v>
      </c>
      <c r="C31" s="64">
        <v>209</v>
      </c>
      <c r="D31" s="64">
        <v>19249756034.84</v>
      </c>
      <c r="E31" s="53">
        <f t="shared" si="0"/>
        <v>133152.72316222705</v>
      </c>
      <c r="F31" s="53">
        <v>214189516</v>
      </c>
      <c r="G31" s="53">
        <v>1221179261.6900001</v>
      </c>
      <c r="H31" s="53">
        <v>27218</v>
      </c>
      <c r="I31" s="53">
        <v>150400791</v>
      </c>
      <c r="J31" s="53">
        <v>117351</v>
      </c>
      <c r="K31" s="53">
        <v>1958972742</v>
      </c>
      <c r="L31" s="53">
        <v>388373</v>
      </c>
      <c r="M31" s="53">
        <v>795330383</v>
      </c>
      <c r="N31" s="53">
        <v>15338062373.15</v>
      </c>
      <c r="O31" s="53">
        <v>12906564098</v>
      </c>
      <c r="P31" s="65">
        <v>880335030</v>
      </c>
      <c r="Q31" s="64">
        <v>24311893</v>
      </c>
      <c r="R31" s="64">
        <v>856023137</v>
      </c>
      <c r="S31" s="30">
        <f t="shared" si="1"/>
        <v>5921.208122073197</v>
      </c>
      <c r="T31" s="29">
        <f t="shared" si="2"/>
        <v>6.6324633767762348E-2</v>
      </c>
    </row>
    <row r="32" spans="1:20" ht="10.5" customHeight="1">
      <c r="A32" s="1" t="s">
        <v>35</v>
      </c>
      <c r="B32" s="64">
        <v>88700</v>
      </c>
      <c r="C32" s="64">
        <v>131</v>
      </c>
      <c r="D32" s="64">
        <v>15246564760.23</v>
      </c>
      <c r="E32" s="53">
        <f t="shared" si="0"/>
        <v>171889.11792818489</v>
      </c>
      <c r="F32" s="53">
        <v>143074389</v>
      </c>
      <c r="G32" s="53">
        <v>821185140</v>
      </c>
      <c r="H32" s="53">
        <v>11843</v>
      </c>
      <c r="I32" s="53">
        <v>66013265</v>
      </c>
      <c r="J32" s="53">
        <v>76857</v>
      </c>
      <c r="K32" s="53">
        <v>1464102189</v>
      </c>
      <c r="L32" s="53">
        <v>246118</v>
      </c>
      <c r="M32" s="53">
        <v>492954425</v>
      </c>
      <c r="N32" s="53">
        <v>12545384130.23</v>
      </c>
      <c r="O32" s="53">
        <v>9687159508</v>
      </c>
      <c r="P32" s="65">
        <v>670322405</v>
      </c>
      <c r="Q32" s="64">
        <v>18393482</v>
      </c>
      <c r="R32" s="64">
        <v>651928923</v>
      </c>
      <c r="S32" s="30">
        <f t="shared" si="1"/>
        <v>7349.8187485907556</v>
      </c>
      <c r="T32" s="29">
        <f t="shared" si="2"/>
        <v>6.7298254195320512E-2</v>
      </c>
    </row>
    <row r="33" spans="1:20" ht="10.5" customHeight="1">
      <c r="A33" s="2" t="s">
        <v>34</v>
      </c>
      <c r="B33" s="64">
        <v>93508</v>
      </c>
      <c r="C33" s="64">
        <v>177</v>
      </c>
      <c r="D33" s="64">
        <v>20715985531.23</v>
      </c>
      <c r="E33" s="53">
        <f t="shared" si="0"/>
        <v>221542.38708164007</v>
      </c>
      <c r="F33" s="53">
        <v>285285651</v>
      </c>
      <c r="G33" s="53">
        <v>1080390369.96</v>
      </c>
      <c r="H33" s="53">
        <v>8721</v>
      </c>
      <c r="I33" s="53">
        <v>48691349</v>
      </c>
      <c r="J33" s="53">
        <v>84787</v>
      </c>
      <c r="K33" s="53">
        <v>1933700221.72</v>
      </c>
      <c r="L33" s="53">
        <v>266136</v>
      </c>
      <c r="M33" s="53">
        <v>533323021</v>
      </c>
      <c r="N33" s="53">
        <v>17405166220.549999</v>
      </c>
      <c r="O33" s="53">
        <v>12842069417</v>
      </c>
      <c r="P33" s="65">
        <v>909738553</v>
      </c>
      <c r="Q33" s="64">
        <v>26244149</v>
      </c>
      <c r="R33" s="64">
        <v>883494404</v>
      </c>
      <c r="S33" s="30">
        <f t="shared" si="1"/>
        <v>9448.3295974675966</v>
      </c>
      <c r="T33" s="29">
        <f t="shared" si="2"/>
        <v>6.8796887426138098E-2</v>
      </c>
    </row>
    <row r="34" spans="1:20" ht="10.5" customHeight="1">
      <c r="A34" s="2" t="s">
        <v>33</v>
      </c>
      <c r="B34" s="64">
        <v>44313</v>
      </c>
      <c r="C34" s="64">
        <v>101</v>
      </c>
      <c r="D34" s="64">
        <v>11006123717.33</v>
      </c>
      <c r="E34" s="53">
        <f t="shared" si="0"/>
        <v>248372.34484981833</v>
      </c>
      <c r="F34" s="53">
        <v>193074773</v>
      </c>
      <c r="G34" s="53">
        <v>642739922</v>
      </c>
      <c r="H34" s="53">
        <v>3101</v>
      </c>
      <c r="I34" s="53">
        <v>17341301</v>
      </c>
      <c r="J34" s="53">
        <v>41212</v>
      </c>
      <c r="K34" s="53">
        <v>979952872</v>
      </c>
      <c r="L34" s="53">
        <v>129814</v>
      </c>
      <c r="M34" s="53">
        <v>260170844</v>
      </c>
      <c r="N34" s="53">
        <v>9298993551.3299999</v>
      </c>
      <c r="O34" s="53">
        <v>7878847211</v>
      </c>
      <c r="P34" s="65">
        <v>569851782</v>
      </c>
      <c r="Q34" s="64">
        <v>17655799</v>
      </c>
      <c r="R34" s="64">
        <v>552195983</v>
      </c>
      <c r="S34" s="30">
        <f t="shared" si="1"/>
        <v>12461.263805203891</v>
      </c>
      <c r="T34" s="29">
        <f t="shared" si="2"/>
        <v>7.0085885436267287E-2</v>
      </c>
    </row>
    <row r="35" spans="1:20" ht="10.5" customHeight="1">
      <c r="A35" s="8" t="s">
        <v>4</v>
      </c>
      <c r="B35" s="64">
        <v>85585</v>
      </c>
      <c r="C35" s="64">
        <v>319</v>
      </c>
      <c r="D35" s="64">
        <v>63354584604</v>
      </c>
      <c r="E35" s="53">
        <f t="shared" si="0"/>
        <v>740253.36921189458</v>
      </c>
      <c r="F35" s="53">
        <v>2618146535</v>
      </c>
      <c r="G35" s="53">
        <v>3165078288</v>
      </c>
      <c r="H35" s="53">
        <v>4477</v>
      </c>
      <c r="I35" s="53">
        <v>25092425</v>
      </c>
      <c r="J35" s="53">
        <v>81108</v>
      </c>
      <c r="K35" s="53">
        <v>4702008400</v>
      </c>
      <c r="L35" s="53">
        <v>258302</v>
      </c>
      <c r="M35" s="53">
        <v>517246110</v>
      </c>
      <c r="N35" s="53">
        <v>57563305916</v>
      </c>
      <c r="O35" s="53">
        <v>41639038529</v>
      </c>
      <c r="P35" s="65">
        <v>3148191198</v>
      </c>
      <c r="Q35" s="64">
        <v>238390734</v>
      </c>
      <c r="R35" s="64">
        <v>2909800464</v>
      </c>
      <c r="S35" s="30">
        <f t="shared" si="1"/>
        <v>33998.953835368346</v>
      </c>
      <c r="T35" s="29">
        <f t="shared" si="2"/>
        <v>6.9881547864594301E-2</v>
      </c>
    </row>
    <row r="36" spans="1:20" ht="10.5" customHeight="1" thickBot="1">
      <c r="A36" s="26" t="s">
        <v>1</v>
      </c>
      <c r="B36" s="32">
        <f t="shared" ref="B36:R36" si="3">SUM(B13:B35)</f>
        <v>4371156</v>
      </c>
      <c r="C36" s="32">
        <f t="shared" si="3"/>
        <v>1055797</v>
      </c>
      <c r="D36" s="32">
        <f t="shared" si="3"/>
        <v>344690810778.13</v>
      </c>
      <c r="E36" s="32">
        <f t="shared" si="0"/>
        <v>78855.755955204979</v>
      </c>
      <c r="F36" s="32">
        <f t="shared" si="3"/>
        <v>13639429387.75</v>
      </c>
      <c r="G36" s="32">
        <f t="shared" si="3"/>
        <v>33052038586.740005</v>
      </c>
      <c r="H36" s="32">
        <f t="shared" si="3"/>
        <v>2608481</v>
      </c>
      <c r="I36" s="32">
        <f t="shared" si="3"/>
        <v>11118751437.93</v>
      </c>
      <c r="J36" s="32">
        <f t="shared" si="3"/>
        <v>1762675</v>
      </c>
      <c r="K36" s="32">
        <f t="shared" si="3"/>
        <v>38818413892.599998</v>
      </c>
      <c r="L36" s="32">
        <f t="shared" si="3"/>
        <v>8901608</v>
      </c>
      <c r="M36" s="32">
        <f t="shared" si="3"/>
        <v>21228151452.049999</v>
      </c>
      <c r="N36" s="32">
        <f t="shared" si="3"/>
        <v>254112884796.55997</v>
      </c>
      <c r="O36" s="32">
        <f t="shared" si="3"/>
        <v>149801481878</v>
      </c>
      <c r="P36" s="32">
        <f t="shared" si="3"/>
        <v>10919801038</v>
      </c>
      <c r="Q36" s="32">
        <f t="shared" si="3"/>
        <v>648122228.78999996</v>
      </c>
      <c r="R36" s="32">
        <f t="shared" si="3"/>
        <v>10271678809.209999</v>
      </c>
      <c r="S36" s="33">
        <f t="shared" si="1"/>
        <v>2349.8769682916827</v>
      </c>
      <c r="T36" s="34">
        <f>R36/SUM(O14:O35)</f>
        <v>6.4997934938095359E-2</v>
      </c>
    </row>
    <row r="37" spans="1:20" ht="11.25" customHeight="1" thickBot="1">
      <c r="A37" s="44" t="s">
        <v>116</v>
      </c>
      <c r="B37" s="81"/>
      <c r="C37" s="81"/>
      <c r="D37" s="48"/>
      <c r="E37" s="48"/>
      <c r="F37" s="48"/>
      <c r="G37" s="48"/>
      <c r="H37" s="48"/>
      <c r="I37" s="49" t="s">
        <v>16</v>
      </c>
      <c r="J37" s="49"/>
      <c r="K37" s="49"/>
      <c r="L37" s="50"/>
      <c r="M37" s="50"/>
      <c r="N37" s="51"/>
      <c r="O37" s="51"/>
      <c r="P37" s="51"/>
      <c r="Q37" s="51"/>
      <c r="R37" s="48"/>
      <c r="S37" s="52"/>
      <c r="T37" s="52"/>
    </row>
    <row r="38" spans="1:20" ht="10.5" customHeight="1">
      <c r="A38" s="2" t="s">
        <v>5</v>
      </c>
      <c r="B38" s="38">
        <v>70232</v>
      </c>
      <c r="C38" s="38">
        <v>69351</v>
      </c>
      <c r="D38" s="66">
        <v>-13322951616</v>
      </c>
      <c r="E38" s="66">
        <f t="shared" ref="E38:E57" si="4">D38/B38</f>
        <v>-189699.1630026199</v>
      </c>
      <c r="F38" s="38">
        <v>7869272638</v>
      </c>
      <c r="G38" s="38">
        <v>587938748</v>
      </c>
      <c r="H38" s="38">
        <v>41227</v>
      </c>
      <c r="I38" s="35">
        <v>116057087</v>
      </c>
      <c r="J38" s="53">
        <v>29005</v>
      </c>
      <c r="K38" s="38">
        <v>897654918</v>
      </c>
      <c r="L38" s="38">
        <v>112860</v>
      </c>
      <c r="M38" s="38">
        <v>211498772</v>
      </c>
      <c r="N38" s="66">
        <v>-7266828503</v>
      </c>
      <c r="O38" s="66">
        <v>-2380801537</v>
      </c>
      <c r="P38" s="38">
        <v>4525489</v>
      </c>
      <c r="Q38" s="38">
        <v>700161</v>
      </c>
      <c r="R38" s="38">
        <v>3825328</v>
      </c>
      <c r="S38" s="67">
        <f t="shared" ref="S38:S57" si="5">R38/B38</f>
        <v>54.467023578995331</v>
      </c>
      <c r="T38" s="39">
        <f t="shared" ref="T38:T57" si="6">R38/D38</f>
        <v>-2.8712316236336317E-4</v>
      </c>
    </row>
    <row r="39" spans="1:20" ht="10.5" customHeight="1">
      <c r="A39" s="12" t="s">
        <v>70</v>
      </c>
      <c r="B39" s="38">
        <v>215600</v>
      </c>
      <c r="C39" s="38">
        <v>180035</v>
      </c>
      <c r="D39" s="38">
        <v>476992779.81999999</v>
      </c>
      <c r="E39" s="38">
        <f t="shared" si="4"/>
        <v>2212.3969379406308</v>
      </c>
      <c r="F39" s="38">
        <v>27864896</v>
      </c>
      <c r="G39" s="38">
        <v>92517297.480000004</v>
      </c>
      <c r="H39" s="38">
        <v>173110</v>
      </c>
      <c r="I39" s="53">
        <v>516569627.93000001</v>
      </c>
      <c r="J39" s="53">
        <v>42490</v>
      </c>
      <c r="K39" s="38">
        <v>213200799</v>
      </c>
      <c r="L39" s="38">
        <v>158017</v>
      </c>
      <c r="M39" s="38">
        <v>400458302</v>
      </c>
      <c r="N39" s="66">
        <v>-717888350.59000003</v>
      </c>
      <c r="O39" s="66">
        <v>-711568706</v>
      </c>
      <c r="P39" s="38">
        <v>1925636</v>
      </c>
      <c r="Q39" s="38">
        <v>78632</v>
      </c>
      <c r="R39" s="38">
        <v>1847004</v>
      </c>
      <c r="S39" s="40">
        <f t="shared" si="5"/>
        <v>8.5668089053803342</v>
      </c>
      <c r="T39" s="39">
        <f t="shared" si="6"/>
        <v>3.8721843980468493E-3</v>
      </c>
    </row>
    <row r="40" spans="1:20" ht="10.5" customHeight="1">
      <c r="A40" s="12" t="s">
        <v>69</v>
      </c>
      <c r="B40" s="38">
        <v>420480</v>
      </c>
      <c r="C40" s="38">
        <v>219949</v>
      </c>
      <c r="D40" s="38">
        <v>3001810147.48</v>
      </c>
      <c r="E40" s="38">
        <f t="shared" si="4"/>
        <v>7139.0081513508376</v>
      </c>
      <c r="F40" s="38">
        <v>46627859.25</v>
      </c>
      <c r="G40" s="38">
        <v>494550509.21000004</v>
      </c>
      <c r="H40" s="38">
        <v>355964</v>
      </c>
      <c r="I40" s="53">
        <v>1280402420</v>
      </c>
      <c r="J40" s="53">
        <v>64516</v>
      </c>
      <c r="K40" s="38">
        <v>429941725.64999998</v>
      </c>
      <c r="L40" s="38">
        <v>518839</v>
      </c>
      <c r="M40" s="38">
        <v>1304263152.05</v>
      </c>
      <c r="N40" s="66">
        <v>-460719800.18000001</v>
      </c>
      <c r="O40" s="66">
        <v>-473310040</v>
      </c>
      <c r="P40" s="38">
        <v>34778661</v>
      </c>
      <c r="Q40" s="38">
        <v>2474896</v>
      </c>
      <c r="R40" s="38">
        <v>32303765</v>
      </c>
      <c r="S40" s="40">
        <f t="shared" si="5"/>
        <v>76.82592513318113</v>
      </c>
      <c r="T40" s="39">
        <f t="shared" si="6"/>
        <v>1.0761428409161319E-2</v>
      </c>
    </row>
    <row r="41" spans="1:20" ht="10.5" customHeight="1">
      <c r="A41" s="12" t="s">
        <v>68</v>
      </c>
      <c r="B41" s="38">
        <v>385492</v>
      </c>
      <c r="C41" s="38">
        <v>184139</v>
      </c>
      <c r="D41" s="38">
        <v>4827042515.3400002</v>
      </c>
      <c r="E41" s="38">
        <f t="shared" si="4"/>
        <v>12521.77091960404</v>
      </c>
      <c r="F41" s="38">
        <v>31491033.5</v>
      </c>
      <c r="G41" s="38">
        <v>821414370.89999998</v>
      </c>
      <c r="H41" s="38">
        <v>324846</v>
      </c>
      <c r="I41" s="53">
        <v>1280485894</v>
      </c>
      <c r="J41" s="53">
        <v>60646</v>
      </c>
      <c r="K41" s="38">
        <v>513208743.18000001</v>
      </c>
      <c r="L41" s="38">
        <v>674808</v>
      </c>
      <c r="M41" s="38">
        <v>1691762421</v>
      </c>
      <c r="N41" s="38">
        <v>551662119.75999999</v>
      </c>
      <c r="O41" s="38">
        <v>495755466</v>
      </c>
      <c r="P41" s="38">
        <v>80829295</v>
      </c>
      <c r="Q41" s="38">
        <v>13591186</v>
      </c>
      <c r="R41" s="38">
        <v>67238109</v>
      </c>
      <c r="S41" s="40">
        <f t="shared" si="5"/>
        <v>174.42154182187957</v>
      </c>
      <c r="T41" s="39">
        <f t="shared" si="6"/>
        <v>1.3929462768625311E-2</v>
      </c>
    </row>
    <row r="42" spans="1:20" ht="10.5" customHeight="1">
      <c r="A42" s="12" t="s">
        <v>67</v>
      </c>
      <c r="B42" s="38">
        <v>350294</v>
      </c>
      <c r="C42" s="38">
        <v>117415</v>
      </c>
      <c r="D42" s="38">
        <v>6105473717.6800003</v>
      </c>
      <c r="E42" s="38">
        <f t="shared" si="4"/>
        <v>17429.569783324867</v>
      </c>
      <c r="F42" s="38">
        <v>30453634</v>
      </c>
      <c r="G42" s="38">
        <v>779364700.75999999</v>
      </c>
      <c r="H42" s="38">
        <v>290620</v>
      </c>
      <c r="I42" s="53">
        <v>1190225851</v>
      </c>
      <c r="J42" s="53">
        <v>59674</v>
      </c>
      <c r="K42" s="38">
        <v>544342796</v>
      </c>
      <c r="L42" s="38">
        <v>678283</v>
      </c>
      <c r="M42" s="38">
        <v>1698960395</v>
      </c>
      <c r="N42" s="38">
        <v>1923033608.9200001</v>
      </c>
      <c r="O42" s="38">
        <v>1609889625</v>
      </c>
      <c r="P42" s="38">
        <v>141982495</v>
      </c>
      <c r="Q42" s="38">
        <v>30480901</v>
      </c>
      <c r="R42" s="38">
        <v>111501594</v>
      </c>
      <c r="S42" s="40">
        <f t="shared" si="5"/>
        <v>318.30860363009356</v>
      </c>
      <c r="T42" s="39">
        <f t="shared" si="6"/>
        <v>1.8262562277046233E-2</v>
      </c>
    </row>
    <row r="43" spans="1:20" ht="10.5" customHeight="1">
      <c r="A43" s="12" t="s">
        <v>66</v>
      </c>
      <c r="B43" s="38">
        <v>312452</v>
      </c>
      <c r="C43" s="38">
        <v>60479</v>
      </c>
      <c r="D43" s="38">
        <v>7014283676.5900002</v>
      </c>
      <c r="E43" s="38">
        <f t="shared" si="4"/>
        <v>22449.155955442755</v>
      </c>
      <c r="F43" s="38">
        <v>29606586</v>
      </c>
      <c r="G43" s="38">
        <v>754653412.68000007</v>
      </c>
      <c r="H43" s="38">
        <v>251205</v>
      </c>
      <c r="I43" s="53">
        <v>1050321452</v>
      </c>
      <c r="J43" s="53">
        <v>61247</v>
      </c>
      <c r="K43" s="38">
        <v>592809671.95000005</v>
      </c>
      <c r="L43" s="38">
        <v>628659</v>
      </c>
      <c r="M43" s="38">
        <v>1574614991</v>
      </c>
      <c r="N43" s="38">
        <v>3071490734.96</v>
      </c>
      <c r="O43" s="38">
        <v>2933858045</v>
      </c>
      <c r="P43" s="38">
        <v>202728061</v>
      </c>
      <c r="Q43" s="38">
        <v>36127439</v>
      </c>
      <c r="R43" s="38">
        <v>166600622</v>
      </c>
      <c r="S43" s="40">
        <f t="shared" si="5"/>
        <v>533.20389051758355</v>
      </c>
      <c r="T43" s="39">
        <f t="shared" si="6"/>
        <v>2.3751623071080728E-2</v>
      </c>
    </row>
    <row r="44" spans="1:20" ht="10.5" customHeight="1">
      <c r="A44" s="12" t="s">
        <v>65</v>
      </c>
      <c r="B44" s="38">
        <v>280617</v>
      </c>
      <c r="C44" s="38">
        <v>37503</v>
      </c>
      <c r="D44" s="38">
        <v>7705065447.0299997</v>
      </c>
      <c r="E44" s="38">
        <f t="shared" si="4"/>
        <v>27457.586129956489</v>
      </c>
      <c r="F44" s="38">
        <v>32044117</v>
      </c>
      <c r="G44" s="38">
        <v>809523591.52999997</v>
      </c>
      <c r="H44" s="38">
        <v>215061</v>
      </c>
      <c r="I44" s="53">
        <v>915404546</v>
      </c>
      <c r="J44" s="53">
        <v>65556</v>
      </c>
      <c r="K44" s="38">
        <v>657171596.37</v>
      </c>
      <c r="L44" s="38">
        <v>573678</v>
      </c>
      <c r="M44" s="38">
        <v>1436131860</v>
      </c>
      <c r="N44" s="38">
        <v>3918877970.1299996</v>
      </c>
      <c r="O44" s="38">
        <v>3750136358</v>
      </c>
      <c r="P44" s="38">
        <v>251823434</v>
      </c>
      <c r="Q44" s="38">
        <v>33982683.340000004</v>
      </c>
      <c r="R44" s="38">
        <v>217840750.66</v>
      </c>
      <c r="S44" s="40">
        <f t="shared" si="5"/>
        <v>776.29206591190132</v>
      </c>
      <c r="T44" s="39">
        <f t="shared" si="6"/>
        <v>2.8272407568448243E-2</v>
      </c>
    </row>
    <row r="45" spans="1:20" ht="10.5" customHeight="1">
      <c r="A45" s="12" t="s">
        <v>64</v>
      </c>
      <c r="B45" s="38">
        <v>451066</v>
      </c>
      <c r="C45" s="38">
        <v>46012</v>
      </c>
      <c r="D45" s="38">
        <v>15648016231.860001</v>
      </c>
      <c r="E45" s="38">
        <f t="shared" si="4"/>
        <v>34691.18983000271</v>
      </c>
      <c r="F45" s="38">
        <v>58341750</v>
      </c>
      <c r="G45" s="38">
        <v>1711698059.0600002</v>
      </c>
      <c r="H45" s="38">
        <v>312626</v>
      </c>
      <c r="I45" s="53">
        <v>1376476401</v>
      </c>
      <c r="J45" s="53">
        <v>138440</v>
      </c>
      <c r="K45" s="38">
        <v>1478461406</v>
      </c>
      <c r="L45" s="38">
        <v>923643</v>
      </c>
      <c r="M45" s="38">
        <v>2312532347</v>
      </c>
      <c r="N45" s="38">
        <v>8827189768.8000011</v>
      </c>
      <c r="O45" s="38">
        <v>8425091984</v>
      </c>
      <c r="P45" s="38">
        <v>563369012</v>
      </c>
      <c r="Q45" s="38">
        <v>48960426.640000001</v>
      </c>
      <c r="R45" s="38">
        <v>514408585.36000001</v>
      </c>
      <c r="S45" s="40">
        <f t="shared" si="5"/>
        <v>1140.4286409527654</v>
      </c>
      <c r="T45" s="39">
        <f t="shared" si="6"/>
        <v>3.2873725189052599E-2</v>
      </c>
    </row>
    <row r="46" spans="1:20" ht="10.5" customHeight="1">
      <c r="A46" s="12" t="s">
        <v>63</v>
      </c>
      <c r="B46" s="38">
        <v>326209</v>
      </c>
      <c r="C46" s="38">
        <v>30283</v>
      </c>
      <c r="D46" s="38">
        <v>14600181796.830002</v>
      </c>
      <c r="E46" s="38">
        <f t="shared" si="4"/>
        <v>44757.139738112688</v>
      </c>
      <c r="F46" s="38">
        <v>57209280</v>
      </c>
      <c r="G46" s="38">
        <v>1863424204.9299998</v>
      </c>
      <c r="H46" s="38">
        <v>191415</v>
      </c>
      <c r="I46" s="53">
        <v>904744459</v>
      </c>
      <c r="J46" s="53">
        <v>134794</v>
      </c>
      <c r="K46" s="38">
        <v>1547213652</v>
      </c>
      <c r="L46" s="38">
        <v>676298</v>
      </c>
      <c r="M46" s="38">
        <v>1693116132</v>
      </c>
      <c r="N46" s="38">
        <v>8648892628.8999996</v>
      </c>
      <c r="O46" s="38">
        <v>8177245189</v>
      </c>
      <c r="P46" s="38">
        <v>549013362</v>
      </c>
      <c r="Q46" s="38">
        <v>31513288.09</v>
      </c>
      <c r="R46" s="38">
        <v>517500073.90999997</v>
      </c>
      <c r="S46" s="40">
        <f t="shared" si="5"/>
        <v>1586.4064875892448</v>
      </c>
      <c r="T46" s="39">
        <f t="shared" si="6"/>
        <v>3.5444769189268574E-2</v>
      </c>
    </row>
    <row r="47" spans="1:20" ht="10.5" customHeight="1">
      <c r="A47" s="12" t="s">
        <v>62</v>
      </c>
      <c r="B47" s="38">
        <v>256842</v>
      </c>
      <c r="C47" s="38">
        <v>22842</v>
      </c>
      <c r="D47" s="38">
        <v>14083960776.919998</v>
      </c>
      <c r="E47" s="38">
        <f t="shared" si="4"/>
        <v>54835.115662235919</v>
      </c>
      <c r="F47" s="38">
        <v>71934728</v>
      </c>
      <c r="G47" s="38">
        <v>2038105448.03</v>
      </c>
      <c r="H47" s="38">
        <v>131797</v>
      </c>
      <c r="I47" s="53">
        <v>672436816</v>
      </c>
      <c r="J47" s="53">
        <v>125045</v>
      </c>
      <c r="K47" s="38">
        <v>1559996419</v>
      </c>
      <c r="L47" s="38">
        <v>555169</v>
      </c>
      <c r="M47" s="38">
        <v>1384861133</v>
      </c>
      <c r="N47" s="38">
        <v>8500495688.8899994</v>
      </c>
      <c r="O47" s="38">
        <v>7979054972</v>
      </c>
      <c r="P47" s="38">
        <v>536927458</v>
      </c>
      <c r="Q47" s="38">
        <v>26265120.32</v>
      </c>
      <c r="R47" s="38">
        <v>510662337.68000001</v>
      </c>
      <c r="S47" s="40">
        <f t="shared" si="5"/>
        <v>1988.2353263095599</v>
      </c>
      <c r="T47" s="39">
        <f t="shared" si="6"/>
        <v>3.6258432252725716E-2</v>
      </c>
    </row>
    <row r="48" spans="1:20" ht="10.5" customHeight="1">
      <c r="A48" s="12" t="s">
        <v>61</v>
      </c>
      <c r="B48" s="38">
        <v>210552</v>
      </c>
      <c r="C48" s="38">
        <v>16646</v>
      </c>
      <c r="D48" s="38">
        <v>13655519829.459999</v>
      </c>
      <c r="E48" s="38">
        <f t="shared" si="4"/>
        <v>64855.80678150765</v>
      </c>
      <c r="F48" s="38">
        <v>65713377</v>
      </c>
      <c r="G48" s="38">
        <v>2050118378.6099999</v>
      </c>
      <c r="H48" s="38">
        <v>95615</v>
      </c>
      <c r="I48" s="53">
        <v>517417319</v>
      </c>
      <c r="J48" s="53">
        <v>114937</v>
      </c>
      <c r="K48" s="38">
        <v>1551180681</v>
      </c>
      <c r="L48" s="38">
        <v>483681</v>
      </c>
      <c r="M48" s="38">
        <v>1177447471</v>
      </c>
      <c r="N48" s="38">
        <v>8425069356.8500004</v>
      </c>
      <c r="O48" s="38">
        <v>7867103166</v>
      </c>
      <c r="P48" s="38">
        <v>530019204</v>
      </c>
      <c r="Q48" s="38">
        <v>24650386</v>
      </c>
      <c r="R48" s="38">
        <v>505368818</v>
      </c>
      <c r="S48" s="40">
        <f t="shared" si="5"/>
        <v>2400.2090599946805</v>
      </c>
      <c r="T48" s="39">
        <f t="shared" si="6"/>
        <v>3.7008391061739941E-2</v>
      </c>
    </row>
    <row r="49" spans="1:20" ht="10.5" customHeight="1">
      <c r="A49" s="12" t="s">
        <v>60</v>
      </c>
      <c r="B49" s="38">
        <v>177414</v>
      </c>
      <c r="C49" s="38">
        <v>12421</v>
      </c>
      <c r="D49" s="38">
        <v>13279364033.010002</v>
      </c>
      <c r="E49" s="38">
        <f t="shared" si="4"/>
        <v>74849.583646217332</v>
      </c>
      <c r="F49" s="38">
        <v>63405538</v>
      </c>
      <c r="G49" s="38">
        <v>1972283084</v>
      </c>
      <c r="H49" s="38">
        <v>69125</v>
      </c>
      <c r="I49" s="53">
        <v>388910389</v>
      </c>
      <c r="J49" s="53">
        <v>108289</v>
      </c>
      <c r="K49" s="38">
        <v>1522252304.9100001</v>
      </c>
      <c r="L49" s="38">
        <v>427911</v>
      </c>
      <c r="M49" s="38">
        <v>1048900297</v>
      </c>
      <c r="N49" s="38">
        <v>8410423496.0999994</v>
      </c>
      <c r="O49" s="38">
        <v>7818495175</v>
      </c>
      <c r="P49" s="38">
        <v>528030062</v>
      </c>
      <c r="Q49" s="38">
        <v>23424021</v>
      </c>
      <c r="R49" s="38">
        <v>504606041</v>
      </c>
      <c r="S49" s="40">
        <f t="shared" si="5"/>
        <v>2844.2289841838865</v>
      </c>
      <c r="T49" s="39">
        <f t="shared" si="6"/>
        <v>3.799926259613369E-2</v>
      </c>
    </row>
    <row r="50" spans="1:20" ht="10.5" customHeight="1">
      <c r="A50" s="12" t="s">
        <v>59</v>
      </c>
      <c r="B50" s="38">
        <v>149205</v>
      </c>
      <c r="C50" s="38">
        <v>9354</v>
      </c>
      <c r="D50" s="38">
        <v>12659597602.82</v>
      </c>
      <c r="E50" s="38">
        <f t="shared" si="4"/>
        <v>84847.006486511847</v>
      </c>
      <c r="F50" s="38">
        <v>61489707</v>
      </c>
      <c r="G50" s="38">
        <v>1885604827.6500001</v>
      </c>
      <c r="H50" s="38">
        <v>48041</v>
      </c>
      <c r="I50" s="53">
        <v>277559646</v>
      </c>
      <c r="J50" s="53">
        <v>101164</v>
      </c>
      <c r="K50" s="38">
        <v>1470793007.6600001</v>
      </c>
      <c r="L50" s="38">
        <v>374405</v>
      </c>
      <c r="M50" s="38">
        <v>913727710</v>
      </c>
      <c r="N50" s="38">
        <v>8173402118.5100002</v>
      </c>
      <c r="O50" s="38">
        <v>7573611311</v>
      </c>
      <c r="P50" s="38">
        <v>512886370</v>
      </c>
      <c r="Q50" s="38">
        <v>21512291.399999999</v>
      </c>
      <c r="R50" s="38">
        <v>491374078.60000002</v>
      </c>
      <c r="S50" s="40">
        <f t="shared" si="5"/>
        <v>3293.2815830568684</v>
      </c>
      <c r="T50" s="39">
        <f t="shared" si="6"/>
        <v>3.8814352084188174E-2</v>
      </c>
    </row>
    <row r="51" spans="1:20" ht="10.5" customHeight="1">
      <c r="A51" s="12" t="s">
        <v>58</v>
      </c>
      <c r="B51" s="38">
        <v>123294</v>
      </c>
      <c r="C51" s="38">
        <v>7227</v>
      </c>
      <c r="D51" s="38">
        <v>11692265287.5</v>
      </c>
      <c r="E51" s="38">
        <f t="shared" si="4"/>
        <v>94832.394824565679</v>
      </c>
      <c r="F51" s="38">
        <v>56252738</v>
      </c>
      <c r="G51" s="38">
        <v>1706728552.2600002</v>
      </c>
      <c r="H51" s="38">
        <v>32341</v>
      </c>
      <c r="I51" s="53">
        <v>189879390</v>
      </c>
      <c r="J51" s="53">
        <v>90953</v>
      </c>
      <c r="K51" s="38">
        <v>1366636114.1600001</v>
      </c>
      <c r="L51" s="38">
        <v>319042</v>
      </c>
      <c r="M51" s="38">
        <v>782644733</v>
      </c>
      <c r="N51" s="38">
        <v>7702629236.0799999</v>
      </c>
      <c r="O51" s="38">
        <v>7113340970</v>
      </c>
      <c r="P51" s="38">
        <v>483382790</v>
      </c>
      <c r="Q51" s="38">
        <v>19984010</v>
      </c>
      <c r="R51" s="38">
        <v>463398780</v>
      </c>
      <c r="S51" s="40">
        <f t="shared" si="5"/>
        <v>3758.4860577157037</v>
      </c>
      <c r="T51" s="39">
        <f t="shared" si="6"/>
        <v>3.9632934132568104E-2</v>
      </c>
    </row>
    <row r="52" spans="1:20" ht="10.5" customHeight="1">
      <c r="A52" s="12" t="s">
        <v>57</v>
      </c>
      <c r="B52" s="38">
        <v>332083</v>
      </c>
      <c r="C52" s="38">
        <v>15606</v>
      </c>
      <c r="D52" s="38">
        <v>39993994049.230003</v>
      </c>
      <c r="E52" s="38">
        <f t="shared" si="4"/>
        <v>120433.72906541437</v>
      </c>
      <c r="F52" s="38">
        <v>292546478</v>
      </c>
      <c r="G52" s="38">
        <v>5239573383.8800001</v>
      </c>
      <c r="H52" s="38">
        <v>54897</v>
      </c>
      <c r="I52" s="53">
        <v>323531909</v>
      </c>
      <c r="J52" s="53">
        <v>277186</v>
      </c>
      <c r="K52" s="38">
        <v>4681009421</v>
      </c>
      <c r="L52" s="38">
        <v>895957</v>
      </c>
      <c r="M52" s="38">
        <v>1794391857</v>
      </c>
      <c r="N52" s="38">
        <v>28248033956.350002</v>
      </c>
      <c r="O52" s="38">
        <v>25727972593</v>
      </c>
      <c r="P52" s="38">
        <v>1766530547</v>
      </c>
      <c r="Q52" s="38">
        <v>48113288</v>
      </c>
      <c r="R52" s="38">
        <v>1718417259</v>
      </c>
      <c r="S52" s="40">
        <f t="shared" si="5"/>
        <v>5174.6619339141116</v>
      </c>
      <c r="T52" s="39">
        <f t="shared" si="6"/>
        <v>4.2966882899585876E-2</v>
      </c>
    </row>
    <row r="53" spans="1:20" ht="10.5" customHeight="1">
      <c r="A53" s="12" t="s">
        <v>56</v>
      </c>
      <c r="B53" s="38">
        <v>124523</v>
      </c>
      <c r="C53" s="38">
        <v>5504</v>
      </c>
      <c r="D53" s="38">
        <v>21354736705.560001</v>
      </c>
      <c r="E53" s="38">
        <f t="shared" si="4"/>
        <v>171492.30829292582</v>
      </c>
      <c r="F53" s="38">
        <v>209656225</v>
      </c>
      <c r="G53" s="38">
        <v>2325217707.96</v>
      </c>
      <c r="H53" s="38">
        <v>11067</v>
      </c>
      <c r="I53" s="53">
        <v>64535344</v>
      </c>
      <c r="J53" s="53">
        <v>113456</v>
      </c>
      <c r="K53" s="38">
        <v>2362115171.7200003</v>
      </c>
      <c r="L53" s="38">
        <v>352672</v>
      </c>
      <c r="M53" s="38">
        <v>706450909</v>
      </c>
      <c r="N53" s="38">
        <v>16106073797.879999</v>
      </c>
      <c r="O53" s="38">
        <v>14128014888</v>
      </c>
      <c r="P53" s="38">
        <v>998168121</v>
      </c>
      <c r="Q53" s="38">
        <v>28429730</v>
      </c>
      <c r="R53" s="38">
        <v>969738391</v>
      </c>
      <c r="S53" s="40">
        <f t="shared" si="5"/>
        <v>7787.6247038699676</v>
      </c>
      <c r="T53" s="39">
        <f t="shared" si="6"/>
        <v>4.5410927063667103E-2</v>
      </c>
    </row>
    <row r="54" spans="1:20" ht="10.5" customHeight="1">
      <c r="A54" s="12" t="s">
        <v>55</v>
      </c>
      <c r="B54" s="38">
        <v>136614</v>
      </c>
      <c r="C54" s="38">
        <v>10985</v>
      </c>
      <c r="D54" s="38">
        <v>39429812067</v>
      </c>
      <c r="E54" s="38">
        <f t="shared" si="4"/>
        <v>288622.04508322722</v>
      </c>
      <c r="F54" s="38">
        <v>692352036</v>
      </c>
      <c r="G54" s="38">
        <v>3501067933.8000002</v>
      </c>
      <c r="H54" s="38">
        <v>7476</v>
      </c>
      <c r="I54" s="53">
        <v>42565380</v>
      </c>
      <c r="J54" s="53">
        <v>129138</v>
      </c>
      <c r="K54" s="38">
        <v>3904625153</v>
      </c>
      <c r="L54" s="38">
        <v>403431</v>
      </c>
      <c r="M54" s="38">
        <v>807573242</v>
      </c>
      <c r="N54" s="38">
        <v>31866332394.199997</v>
      </c>
      <c r="O54" s="38">
        <v>24980916900</v>
      </c>
      <c r="P54" s="38">
        <v>1832646513</v>
      </c>
      <c r="Q54" s="38">
        <v>72987519</v>
      </c>
      <c r="R54" s="38">
        <v>1759658994</v>
      </c>
      <c r="S54" s="40">
        <f t="shared" si="5"/>
        <v>12880.517326189116</v>
      </c>
      <c r="T54" s="39">
        <f t="shared" si="6"/>
        <v>4.4627628227341003E-2</v>
      </c>
    </row>
    <row r="55" spans="1:20" ht="10.5" customHeight="1">
      <c r="A55" s="12" t="s">
        <v>54</v>
      </c>
      <c r="B55" s="38">
        <v>28163</v>
      </c>
      <c r="C55" s="38">
        <v>5249</v>
      </c>
      <c r="D55" s="38">
        <v>19210364955</v>
      </c>
      <c r="E55" s="38">
        <f t="shared" si="4"/>
        <v>682113.58715335722</v>
      </c>
      <c r="F55" s="38">
        <v>559236185</v>
      </c>
      <c r="G55" s="38">
        <v>1251648945</v>
      </c>
      <c r="H55" s="38">
        <v>1152</v>
      </c>
      <c r="I55" s="53">
        <v>6287541</v>
      </c>
      <c r="J55" s="53">
        <v>27011</v>
      </c>
      <c r="K55" s="38">
        <v>1610009151</v>
      </c>
      <c r="L55" s="38">
        <v>86038</v>
      </c>
      <c r="M55" s="38">
        <v>172236528</v>
      </c>
      <c r="N55" s="38">
        <v>16729418975</v>
      </c>
      <c r="O55" s="38">
        <v>9628647471</v>
      </c>
      <c r="P55" s="38">
        <v>730294144</v>
      </c>
      <c r="Q55" s="38">
        <v>48437105</v>
      </c>
      <c r="R55" s="38">
        <v>681857039</v>
      </c>
      <c r="S55" s="40">
        <f t="shared" si="5"/>
        <v>24211.093953058979</v>
      </c>
      <c r="T55" s="39">
        <f t="shared" si="6"/>
        <v>3.5494226194933837E-2</v>
      </c>
    </row>
    <row r="56" spans="1:20" ht="10.5" customHeight="1">
      <c r="A56" s="8" t="s">
        <v>15</v>
      </c>
      <c r="B56" s="38">
        <v>20024</v>
      </c>
      <c r="C56" s="38">
        <v>4797</v>
      </c>
      <c r="D56" s="38">
        <v>113275280775</v>
      </c>
      <c r="E56" s="38">
        <f t="shared" si="4"/>
        <v>5656975.6679484621</v>
      </c>
      <c r="F56" s="38">
        <v>3383930582</v>
      </c>
      <c r="G56" s="38">
        <v>3166605431</v>
      </c>
      <c r="H56" s="38">
        <v>896</v>
      </c>
      <c r="I56" s="53">
        <v>4939966</v>
      </c>
      <c r="J56" s="53">
        <v>19128</v>
      </c>
      <c r="K56" s="38">
        <v>11915791161</v>
      </c>
      <c r="L56" s="38">
        <v>58217</v>
      </c>
      <c r="M56" s="38">
        <v>116579200</v>
      </c>
      <c r="N56" s="38">
        <v>101455295599</v>
      </c>
      <c r="O56" s="38">
        <v>15158028048</v>
      </c>
      <c r="P56" s="38">
        <v>1169940384</v>
      </c>
      <c r="Q56" s="38">
        <v>136409145</v>
      </c>
      <c r="R56" s="38">
        <v>1033531239</v>
      </c>
      <c r="S56" s="40">
        <f t="shared" si="5"/>
        <v>51614.624400719134</v>
      </c>
      <c r="T56" s="39">
        <f t="shared" si="6"/>
        <v>9.1240668919895691E-3</v>
      </c>
    </row>
    <row r="57" spans="1:20" ht="10.5" customHeight="1" thickBot="1">
      <c r="A57" s="26" t="s">
        <v>1</v>
      </c>
      <c r="B57" s="32">
        <f>SUM(B38:B56)</f>
        <v>4371156</v>
      </c>
      <c r="C57" s="32">
        <f>SUM(C38:C56)</f>
        <v>1055797</v>
      </c>
      <c r="D57" s="32">
        <f>SUM(D38:D56)</f>
        <v>344690810778.13</v>
      </c>
      <c r="E57" s="32">
        <f t="shared" si="4"/>
        <v>78855.755955204979</v>
      </c>
      <c r="F57" s="32">
        <f>SUM(F38:F56)</f>
        <v>13639429387.75</v>
      </c>
      <c r="G57" s="32">
        <f t="shared" ref="G57:R57" si="7">SUM(G38:G56)</f>
        <v>33052038586.740002</v>
      </c>
      <c r="H57" s="32">
        <f t="shared" si="7"/>
        <v>2608481</v>
      </c>
      <c r="I57" s="32">
        <f>SUM(I38:I56)</f>
        <v>11118751437.93</v>
      </c>
      <c r="J57" s="32">
        <f>SUM(J38:J56)</f>
        <v>1762675</v>
      </c>
      <c r="K57" s="32">
        <f t="shared" si="7"/>
        <v>38818413892.599998</v>
      </c>
      <c r="L57" s="32">
        <f t="shared" si="7"/>
        <v>8901608</v>
      </c>
      <c r="M57" s="32">
        <f>SUM(M38:M56)</f>
        <v>21228151452.049999</v>
      </c>
      <c r="N57" s="32">
        <f t="shared" si="7"/>
        <v>254112884796.56</v>
      </c>
      <c r="O57" s="32">
        <f t="shared" si="7"/>
        <v>149801481878</v>
      </c>
      <c r="P57" s="32">
        <f t="shared" si="7"/>
        <v>10919801038</v>
      </c>
      <c r="Q57" s="32">
        <f t="shared" si="7"/>
        <v>648122228.78999996</v>
      </c>
      <c r="R57" s="32">
        <f t="shared" si="7"/>
        <v>10271678809.209999</v>
      </c>
      <c r="S57" s="68">
        <f t="shared" si="5"/>
        <v>2349.8769682916827</v>
      </c>
      <c r="T57" s="36">
        <f t="shared" si="6"/>
        <v>2.9799688555729023E-2</v>
      </c>
    </row>
    <row r="58" spans="1:20" ht="10.5" customHeight="1">
      <c r="A58" s="83" t="s">
        <v>129</v>
      </c>
      <c r="B58" s="84"/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5"/>
      <c r="T58" s="90"/>
    </row>
    <row r="59" spans="1:20" ht="10.5" customHeight="1">
      <c r="A59" s="83" t="s">
        <v>130</v>
      </c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5"/>
      <c r="T59" s="90"/>
    </row>
    <row r="60" spans="1:20" ht="10.5" customHeight="1">
      <c r="A60" s="83" t="s">
        <v>125</v>
      </c>
      <c r="B60" s="86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7"/>
      <c r="Q60" s="87"/>
      <c r="R60" s="87"/>
      <c r="S60" s="87"/>
      <c r="T60" s="87"/>
    </row>
    <row r="61" spans="1:20" ht="10.5" customHeight="1">
      <c r="A61" s="88" t="s">
        <v>91</v>
      </c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7"/>
      <c r="O61" s="87"/>
      <c r="P61" s="87"/>
      <c r="Q61" s="87"/>
      <c r="R61" s="87"/>
      <c r="S61" s="87"/>
      <c r="T61" s="87"/>
    </row>
    <row r="62" spans="1:20" ht="10.5" customHeight="1">
      <c r="A62" s="88" t="s">
        <v>90</v>
      </c>
      <c r="B62" s="88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7"/>
      <c r="O62" s="87"/>
      <c r="P62" s="87"/>
      <c r="Q62" s="87"/>
      <c r="R62" s="87"/>
      <c r="S62" s="87"/>
      <c r="T62" s="87"/>
    </row>
    <row r="63" spans="1:20" ht="10.5" customHeight="1">
      <c r="A63" s="88" t="s">
        <v>131</v>
      </c>
      <c r="B63" s="88"/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7"/>
      <c r="O63" s="87"/>
      <c r="P63" s="87"/>
      <c r="Q63" s="87"/>
      <c r="R63" s="87"/>
      <c r="S63" s="87"/>
      <c r="T63" s="87"/>
    </row>
    <row r="64" spans="1:20" ht="10.5" customHeight="1">
      <c r="A64" s="88" t="s">
        <v>132</v>
      </c>
      <c r="B64" s="88"/>
      <c r="C64" s="88"/>
      <c r="D64" s="88"/>
      <c r="E64" s="88"/>
      <c r="F64" s="88"/>
      <c r="G64" s="88"/>
      <c r="H64" s="88"/>
      <c r="I64" s="88"/>
      <c r="J64" s="88"/>
      <c r="K64" s="88"/>
      <c r="L64" s="88"/>
      <c r="M64" s="88"/>
      <c r="N64" s="87"/>
      <c r="O64" s="87"/>
      <c r="P64" s="87"/>
      <c r="Q64" s="87"/>
      <c r="R64" s="87"/>
      <c r="S64" s="87"/>
      <c r="T64" s="87"/>
    </row>
    <row r="65" spans="1:20" ht="10.5" customHeight="1">
      <c r="A65" s="89" t="s">
        <v>127</v>
      </c>
      <c r="B65" s="88"/>
      <c r="C65" s="88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7"/>
      <c r="O65" s="87"/>
      <c r="P65" s="87"/>
      <c r="Q65" s="87"/>
      <c r="R65" s="87"/>
      <c r="S65" s="87"/>
      <c r="T65" s="87"/>
    </row>
    <row r="66" spans="1:20" ht="10.5" customHeight="1">
      <c r="A66" s="88" t="s">
        <v>94</v>
      </c>
      <c r="B66" s="88"/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7"/>
      <c r="O66" s="87"/>
      <c r="P66" s="87"/>
      <c r="Q66" s="87"/>
      <c r="R66" s="87"/>
      <c r="S66" s="87"/>
      <c r="T66" s="87"/>
    </row>
    <row r="67" spans="1:20" ht="10.5" customHeight="1">
      <c r="A67" s="88" t="s">
        <v>95</v>
      </c>
      <c r="B67" s="88"/>
      <c r="C67" s="88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7"/>
      <c r="O67" s="87"/>
      <c r="P67" s="87"/>
      <c r="Q67" s="87"/>
      <c r="R67" s="87"/>
      <c r="S67" s="87"/>
      <c r="T67" s="87"/>
    </row>
    <row r="68" spans="1:20" ht="10.5" customHeight="1">
      <c r="A68" s="88" t="s">
        <v>93</v>
      </c>
      <c r="B68" s="88"/>
      <c r="C68" s="88"/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7"/>
      <c r="O68" s="87"/>
      <c r="P68" s="87"/>
      <c r="Q68" s="87"/>
      <c r="R68" s="87"/>
      <c r="S68" s="87"/>
      <c r="T68" s="87"/>
    </row>
    <row r="69" spans="1:20" ht="10.5" customHeight="1">
      <c r="A69" s="89" t="s">
        <v>78</v>
      </c>
      <c r="B69" s="88"/>
      <c r="C69" s="88"/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7"/>
      <c r="O69" s="87"/>
      <c r="P69" s="87"/>
      <c r="Q69" s="87"/>
      <c r="R69" s="87"/>
      <c r="S69" s="87"/>
      <c r="T69" s="87"/>
    </row>
    <row r="70" spans="1:20" ht="10.5" customHeight="1"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</row>
    <row r="72" spans="1:20" ht="10.5" customHeight="1">
      <c r="D72" s="59"/>
      <c r="F72" s="59"/>
      <c r="G72" s="59"/>
      <c r="H72" s="59"/>
      <c r="I72" s="59"/>
      <c r="L72" s="59"/>
      <c r="M72" s="59"/>
      <c r="N72" s="59"/>
      <c r="O72" s="59"/>
      <c r="P72" s="59"/>
      <c r="Q72" s="59"/>
      <c r="R72" s="59"/>
    </row>
  </sheetData>
  <phoneticPr fontId="0" type="noConversion"/>
  <printOptions horizontalCentered="1"/>
  <pageMargins left="0" right="0" top="0.4" bottom="0" header="0" footer="0"/>
  <pageSetup scale="78" orientation="landscape" r:id="rId1"/>
  <headerFooter alignWithMargins="0"/>
  <ignoredErrors>
    <ignoredError sqref="E36 E57" formula="1"/>
    <ignoredError sqref="T3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 2013 Calculation All Returns </vt:lpstr>
      <vt:lpstr>' 2013 Calculation All Returns '!Print_Area</vt:lpstr>
    </vt:vector>
  </TitlesOfParts>
  <Company>NC Department of Revenue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rvafc00</dc:creator>
  <cp:lastModifiedBy>afbryan</cp:lastModifiedBy>
  <cp:lastPrinted>2015-11-05T15:25:14Z</cp:lastPrinted>
  <dcterms:created xsi:type="dcterms:W3CDTF">2005-06-27T11:45:55Z</dcterms:created>
  <dcterms:modified xsi:type="dcterms:W3CDTF">2015-11-20T19:46:55Z</dcterms:modified>
</cp:coreProperties>
</file>